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45" windowWidth="9720" windowHeight="4950" activeTab="0"/>
  </bookViews>
  <sheets>
    <sheet name="Calculator" sheetId="1" r:id="rId1"/>
    <sheet name="Control Panel" sheetId="2" r:id="rId2"/>
    <sheet name="Rates" sheetId="3" r:id="rId3"/>
    <sheet name="Weights" sheetId="4" r:id="rId4"/>
    <sheet name="Instructions" sheetId="5" r:id="rId5"/>
    <sheet name="Administrator" sheetId="6" r:id="rId6"/>
    <sheet name="XLGizmos.com" sheetId="7" r:id="rId7"/>
  </sheets>
  <definedNames>
    <definedName name="Divisor">'Control Panel'!$E$23</definedName>
    <definedName name="fixedrates">'Control Panel'!$C$10:$I$13</definedName>
    <definedName name="myExpire">'Control Panel'!$E$16</definedName>
    <definedName name="myToday">'Calculator'!$S$2</definedName>
    <definedName name="_xlnm.Print_Area" localSheetId="0">'Calculator'!$B$2:$T$36</definedName>
    <definedName name="_xlnm.Print_Area" localSheetId="4">'Instructions'!$B$2:$M$29</definedName>
    <definedName name="_xlnm.Print_Titles" localSheetId="2">'Rates'!$2:$2</definedName>
    <definedName name="_xlnm.Print_Titles" localSheetId="3">'Weights'!$3:$3</definedName>
    <definedName name="Rates">'Rates'!$B$3:$G$62</definedName>
    <definedName name="shipfrom">'Control Panel'!$C$3:$E$7</definedName>
    <definedName name="shipvia">'Control Panel'!$C$9:$E$14</definedName>
    <definedName name="Weights">'Weights'!$B$4:$I$104</definedName>
  </definedNames>
  <calcPr fullCalcOnLoad="1"/>
</workbook>
</file>

<file path=xl/sharedStrings.xml><?xml version="1.0" encoding="utf-8"?>
<sst xmlns="http://schemas.openxmlformats.org/spreadsheetml/2006/main" count="188" uniqueCount="183">
  <si>
    <t>Customer</t>
  </si>
  <si>
    <t>Order #</t>
  </si>
  <si>
    <t>Check for Inputs</t>
  </si>
  <si>
    <t>Ship To</t>
  </si>
  <si>
    <t>Surface</t>
  </si>
  <si>
    <t>Quantity</t>
  </si>
  <si>
    <t>Weight</t>
  </si>
  <si>
    <t>Rate</t>
  </si>
  <si>
    <t>Freight</t>
  </si>
  <si>
    <t>Item 1</t>
  </si>
  <si>
    <t>.</t>
  </si>
  <si>
    <t>Item 2</t>
  </si>
  <si>
    <t>Item 3</t>
  </si>
  <si>
    <t>Expiration</t>
  </si>
  <si>
    <t>Raw Cost</t>
  </si>
  <si>
    <t>Item 4</t>
  </si>
  <si>
    <t>Rounded Cost</t>
  </si>
  <si>
    <t>Item 5</t>
  </si>
  <si>
    <r>
      <t xml:space="preserve">After updating this page remember to hide it and protect the WORKBOOK with the password </t>
    </r>
    <r>
      <rPr>
        <b/>
        <sz val="10"/>
        <color indexed="10"/>
        <rFont val="Arial"/>
        <family val="2"/>
      </rPr>
      <t>freight</t>
    </r>
    <r>
      <rPr>
        <b/>
        <sz val="10"/>
        <color indexed="8"/>
        <rFont val="Arial"/>
        <family val="2"/>
      </rPr>
      <t xml:space="preserve"> (no caps).</t>
    </r>
  </si>
  <si>
    <r>
      <t xml:space="preserve">Entries in </t>
    </r>
    <r>
      <rPr>
        <b/>
        <sz val="10"/>
        <color indexed="10"/>
        <rFont val="Arial"/>
        <family val="2"/>
      </rPr>
      <t>RED</t>
    </r>
    <r>
      <rPr>
        <b/>
        <sz val="10"/>
        <rFont val="Arial"/>
        <family val="0"/>
      </rPr>
      <t xml:space="preserve"> can be updated.</t>
    </r>
  </si>
  <si>
    <t>AK</t>
  </si>
  <si>
    <t>Ship From</t>
  </si>
  <si>
    <t>Home Office</t>
  </si>
  <si>
    <t>AL</t>
  </si>
  <si>
    <t>Main W/House</t>
  </si>
  <si>
    <t>AR</t>
  </si>
  <si>
    <t>Vendor 1</t>
  </si>
  <si>
    <t>AZ</t>
  </si>
  <si>
    <t>Vendor 2</t>
  </si>
  <si>
    <t>CA</t>
  </si>
  <si>
    <t>CO</t>
  </si>
  <si>
    <t>CT</t>
  </si>
  <si>
    <t>Ship Via</t>
  </si>
  <si>
    <t>Express Postal</t>
  </si>
  <si>
    <t>DC</t>
  </si>
  <si>
    <t>Two Day Air</t>
  </si>
  <si>
    <t>DE</t>
  </si>
  <si>
    <t>Air Overnight</t>
  </si>
  <si>
    <t>FL</t>
  </si>
  <si>
    <t>Air Priority</t>
  </si>
  <si>
    <t>GA</t>
  </si>
  <si>
    <t>HI</t>
  </si>
  <si>
    <t>IA</t>
  </si>
  <si>
    <t>ID</t>
  </si>
  <si>
    <t>Calculator Expires</t>
  </si>
  <si>
    <t>IL</t>
  </si>
  <si>
    <t>IN</t>
  </si>
  <si>
    <t>Rates Last Updated</t>
  </si>
  <si>
    <t>KS</t>
  </si>
  <si>
    <t>KY</t>
  </si>
  <si>
    <t>LA</t>
  </si>
  <si>
    <t>MA</t>
  </si>
  <si>
    <t>Name Your Freight Calculator</t>
  </si>
  <si>
    <t>MD</t>
  </si>
  <si>
    <t>Your Company Name</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</si>
  <si>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</si>
  <si>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</si>
  <si>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</si>
  <si>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</si>
  <si>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</si>
  <si>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</si>
  <si>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</si>
  <si>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</si>
  <si>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</si>
  <si>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</si>
  <si>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</si>
  <si>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</si>
  <si>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</si>
  <si>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</si>
  <si>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</si>
  <si>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</si>
  <si>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</si>
  <si>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</si>
  <si>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</si>
  <si>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</si>
  <si>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</si>
  <si>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</si>
  <si>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</si>
  <si>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</si>
  <si>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</si>
  <si>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</si>
  <si>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</si>
  <si>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</si>
  <si>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</si>
  <si>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</si>
  <si>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Mexico</t>
  </si>
  <si>
    <t>Canada</t>
  </si>
  <si>
    <t>Europe</t>
  </si>
  <si>
    <t>Asia</t>
  </si>
  <si>
    <t>Australia</t>
  </si>
  <si>
    <t>Latin America</t>
  </si>
  <si>
    <t>Middle East</t>
  </si>
  <si>
    <t>Africa</t>
  </si>
  <si>
    <t>Weight Chart</t>
  </si>
  <si>
    <t>Item</t>
  </si>
  <si>
    <t>Test1</t>
  </si>
  <si>
    <t>Test2</t>
  </si>
  <si>
    <t>Test3</t>
  </si>
  <si>
    <t>Test4</t>
  </si>
  <si>
    <t>Test5</t>
  </si>
  <si>
    <t>Instructions For Using This Calculator</t>
  </si>
  <si>
    <t>1) Print out these instructions</t>
  </si>
  <si>
    <t xml:space="preserve">a specified date.  To see this date go to the Calculator page and look directly below the calculator. </t>
  </si>
  <si>
    <t>If this calculator does not calculate your freight:</t>
  </si>
  <si>
    <t>1) Check the expiration date visible directly below the calculator</t>
  </si>
  <si>
    <t>3) Make sure you have selected your Item from the dropdown boxes</t>
  </si>
  <si>
    <t>4) Make sure you have input a Quantity</t>
  </si>
  <si>
    <t>To prevent the freight rates in this calculator from becoming dated it can be programmed to stop working after</t>
  </si>
  <si>
    <t>2) Click on the Calculator tab below</t>
  </si>
  <si>
    <t>4) Select a Ship From location</t>
  </si>
  <si>
    <t>8) Input the correct quantity by using the gray spinner bars to the right of the Item dropdown boxes</t>
  </si>
  <si>
    <t>3) Input the Customer Name and Order # (optional)</t>
  </si>
  <si>
    <t>5) Select a Ship To location</t>
  </si>
  <si>
    <t>6) Select a Ship Via method</t>
  </si>
  <si>
    <t>5) Check with your system administrator</t>
  </si>
  <si>
    <r>
      <t xml:space="preserve">After reading this page remember to hide it and protect the WORKBOOK with the password </t>
    </r>
    <r>
      <rPr>
        <b/>
        <sz val="10"/>
        <color indexed="10"/>
        <rFont val="Arial"/>
        <family val="2"/>
      </rPr>
      <t>freight</t>
    </r>
    <r>
      <rPr>
        <b/>
        <sz val="10"/>
        <color indexed="8"/>
        <rFont val="Arial"/>
        <family val="2"/>
      </rPr>
      <t xml:space="preserve"> (no caps).</t>
    </r>
  </si>
  <si>
    <t>Step-by-Step Instructions for Administrators</t>
  </si>
  <si>
    <t>2) Make sure the "Rates" and "Weights" tabs are visible below</t>
  </si>
  <si>
    <t>3) If all tabs are not visible, use the Format/Sheet/Unhide options on the toolbar to unhide them</t>
  </si>
  <si>
    <t>6) Click on the "Weights" tab</t>
  </si>
  <si>
    <t>8) Input the weights of all the items you wish to weigh in the "Weight" column</t>
  </si>
  <si>
    <t>7) Input the names of all the items you wish to weigh in the "Item" column</t>
  </si>
  <si>
    <t>Disclaimers and Warranty</t>
  </si>
  <si>
    <t>The warranty and remedies set forth in this agreement are exclusive of all others, oral or written, express or implied.  No XL Gizmos dealer, agent, distributor, or employee is authorized to make any addition to this warranty.</t>
  </si>
  <si>
    <t>This program is owned by XL Gizmos and is protected by the United States copyright laws and international treaty provisions.  It is provided as a “freeware” product and can be used without purchase or registration.  Copying or publishing this program with the intent of reselling to another party is expressly prohibited.  All redistribution of this program by any party other than XL Gizmos or its licensed agents must be free of charge and must include all the original disclaimer and warranty provisions, including this one.  No purchaser or third party may modify, adapt, or create derivative code based upon this XL Gizmos program with the intent or purpose of distribution for a fee, except that such fee be paid to XL Gizmos or its agent.</t>
  </si>
  <si>
    <t>Thank you for your interest in this XL Gizmos business tool.</t>
  </si>
  <si>
    <t>XL Gizmos warrants that this product will perform satisfactorily in accordance with the included instructions and for the purposes described herein.  XL Gizmos’ entire liability under terms of this warranty is for the purchase price or replacement price of the product, whichever is less.  In no event shall XL Gizmos be responsible for any damages whatsoever (including, without limitation, damages for loss of business profits, business interruption, loss off business information, or other pecuniary loss) arising out of the use or inability to use this product, even if XL Gizmos has been advised of the possibility of such damages.  Because some states/jurisdictions do not allow the exclusion or limitation of liability for consequential damages, the above limitation may not apply to you.</t>
  </si>
  <si>
    <t>4) If the WORKBOOK is protected, use the Tools/Protection/Unprotect Workbook function to unprotect it</t>
  </si>
  <si>
    <t>% Uplift all rates</t>
  </si>
  <si>
    <t>Item 6</t>
  </si>
  <si>
    <t>Item 7</t>
  </si>
  <si>
    <t>Item 8</t>
  </si>
  <si>
    <t>Item 9</t>
  </si>
  <si>
    <t>Item 10</t>
  </si>
  <si>
    <t>Dimm Weights?</t>
  </si>
  <si>
    <t>Dimm Weights</t>
  </si>
  <si>
    <t>Height</t>
  </si>
  <si>
    <t>Length</t>
  </si>
  <si>
    <t>Width</t>
  </si>
  <si>
    <t>Dim.</t>
  </si>
  <si>
    <t>Dimm &amp; Tare</t>
  </si>
  <si>
    <t>Dimensional Weights Divisor</t>
  </si>
  <si>
    <t>Typical Divisor is 166</t>
  </si>
  <si>
    <t>Control Panel</t>
  </si>
  <si>
    <t>Input Your Special Instructions Here</t>
  </si>
  <si>
    <t>Fixed Rate</t>
  </si>
  <si>
    <t>Surface Rate</t>
  </si>
  <si>
    <r>
      <t xml:space="preserve">Entries in </t>
    </r>
    <r>
      <rPr>
        <b/>
        <sz val="10"/>
        <color indexed="10"/>
        <rFont val="Arial"/>
        <family val="2"/>
      </rPr>
      <t>RED</t>
    </r>
    <r>
      <rPr>
        <b/>
        <sz val="10"/>
        <rFont val="Arial"/>
        <family val="2"/>
      </rPr>
      <t xml:space="preserve"> can be modified by the end user</t>
    </r>
  </si>
  <si>
    <t>Destination Charge</t>
  </si>
  <si>
    <t>Total:</t>
  </si>
  <si>
    <r>
      <t xml:space="preserve">EZ Calc </t>
    </r>
    <r>
      <rPr>
        <b/>
        <sz val="12"/>
        <color indexed="10"/>
        <rFont val="Calisto MT"/>
        <family val="1"/>
      </rPr>
      <t>PLUS</t>
    </r>
  </si>
  <si>
    <t>Please see the Control Panel to input Your Company Name.  Your special instructions go in this space.</t>
  </si>
  <si>
    <t>Surface Rates vary by destination and are input on the Rates Page</t>
  </si>
  <si>
    <t>2) Make sure you have made an appropriate selection from Ship From, Ship To, and Ship Via</t>
  </si>
  <si>
    <t>7) Select your Item(s) in the dropdown windows labeled Item 1, Item 2, etc.</t>
  </si>
  <si>
    <t>11) Print out this calculator for your records using the Print button (optional)</t>
  </si>
  <si>
    <t>12) The Clear button clears the Calculator page and readies it for new input</t>
  </si>
  <si>
    <t>9) Check (or uncheck) the Use Dimensional Weights? box as appropriate</t>
  </si>
  <si>
    <t>9) Input the dimensions of your product (in inches) in the appropriate columns*</t>
  </si>
  <si>
    <t>10) Click on the "Rates" tab</t>
  </si>
  <si>
    <t>11) Input all possible destinations in the "Ship To" column</t>
  </si>
  <si>
    <t>12) In each of the remaining columns of this table, input the per/pound or per/kilogram rate</t>
  </si>
  <si>
    <t>13) Fill out the tables on the Control Panel as appropriate.  Note that all rates can be uplifted via a box on the Control Panel</t>
  </si>
  <si>
    <t>Step-by-step directions:</t>
  </si>
  <si>
    <t>Instructions For Maintaining This Calculator</t>
  </si>
  <si>
    <t>14) Using the Format/Sheet/Hide function on the toolbar, hide all sheets except the Calculator, Instructions and XL Gizmos</t>
  </si>
  <si>
    <t>10) Input a dollar amount, or clear, the Destination Charge Box just above the Total Box near the bottom</t>
  </si>
  <si>
    <r>
      <t xml:space="preserve">5) The password to unprotect the WORKBOOK is </t>
    </r>
    <r>
      <rPr>
        <sz val="10"/>
        <color indexed="10"/>
        <rFont val="Arial"/>
        <family val="2"/>
      </rPr>
      <t>freight</t>
    </r>
    <r>
      <rPr>
        <sz val="10"/>
        <rFont val="Arial"/>
        <family val="2"/>
      </rPr>
      <t xml:space="preserve"> (no caps)</t>
    </r>
  </si>
  <si>
    <r>
      <t>15) Using the Tools/Protection/Workbook function, protect the WORKBOOK with the password "</t>
    </r>
    <r>
      <rPr>
        <sz val="10"/>
        <color indexed="10"/>
        <rFont val="Arial"/>
        <family val="2"/>
      </rPr>
      <t>freight</t>
    </r>
    <r>
      <rPr>
        <sz val="10"/>
        <rFont val="Arial"/>
        <family val="2"/>
      </rPr>
      <t>" (no caps)</t>
    </r>
  </si>
  <si>
    <t>16) Save**</t>
  </si>
  <si>
    <t>© XL Gizmos 2003</t>
  </si>
  <si>
    <t>**EZ Calc PLUS closes without reminding the user to save any new inputs.  Please save all inputs before closing this tool.</t>
  </si>
  <si>
    <t>*To make EZ Calc PLUS work with units other than inches, you will need to input a different DIVISOR on the Control Panel.</t>
  </si>
  <si>
    <t>EZ Calc Plus is free to use and distribute, as long as this page</t>
  </si>
  <si>
    <t>is included with the tool without alteration.</t>
  </si>
  <si>
    <t>If you would like to have EZ Calc Plus customized for your business, or have in mind an entirely</t>
  </si>
  <si>
    <t>different Excel/VBA project, please contact me for a quote.  Whether your needs are modest</t>
  </si>
  <si>
    <t>or you want a full-blown business tool with help files and an installer, I can provide custom work</t>
  </si>
  <si>
    <t>Excel is a trademark of Microsoft Corporation.</t>
  </si>
  <si>
    <t>at reasonable rates.  I can also relocate to work on-site.</t>
  </si>
  <si>
    <t>XL Gizmos is the on-line home page of Lawrence W. Lanum.</t>
  </si>
  <si>
    <t>For quotes, or to inquire about engaging me for an on-site assignment, please e-mail me at:</t>
  </si>
  <si>
    <t>lwlanum@xlgizmos.com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</si>
</sst>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 numFmtId="166" formatCode="[&lt;=9999999]###\-####;\(###\)\ ###\-####"/>
    <numFmt numFmtId="167" formatCode="000\-00\-0000"/>
    <numFmt numFmtId="168" formatCode="mm/dd/yy"/>
    <numFmt numFmtId="169" formatCode="00000"/>
    <numFmt numFmtId="170" formatCode="0.0%"/>
    <numFmt numFmtId="171" formatCode="mmmm\ d\,\ yyyy"/>
    <numFmt numFmtId="172" formatCode="0.000000"/>
    <numFmt numFmtId="173" formatCode="0;\-0;;@"/>
    <numFmt numFmtId="174" formatCode="0.000%"/>
    <numFmt numFmtId="175" formatCode="0.000"/>
    <numFmt numFmtId="176" formatCode="0.00000000000"/>
    <numFmt numFmtId="177" formatCode="m/d/yy\ h:mm\ AM/PM"/>
    <numFmt numFmtId="178" formatCode="0.000000000"/>
    <numFmt numFmtId="179" formatCode="0.0000000000"/>
    <numFmt numFmtId="180" formatCode="0.00000"/>
    <numFmt numFmtId="181" formatCode="0.0000"/>
    <numFmt numFmtId="182" formatCode="_(* #,##0.000_);_(* \(#,##0.000\);_(* &quot;-&quot;??_);_(@_)"/>
  </numFmts>
  <fonts count="29">
    <font>
      <sz val="10"/>
      <name val="Arial"/>
      <family val="0"/>
    </font>
    <font>
      <b/>
      <sz val="10"/>
      <name val="Arial"/>
      <family val="0"/>
    </font>
    <font>
      <i/>
      <sz val="10"/>
      <name val="Arial"/>
      <family val="0"/>
    </font>
    <font>
      <b/>
      <i/>
      <sz val="10"/>
      <name val="Arial"/>
      <family val="0"/>
    </font>
    <font>
      <b/>
      <sz val="10"/>
      <color indexed="10"/>
      <name val="Arial"/>
      <family val="2"/>
    </font>
    <font>
      <b/>
      <sz val="12"/>
      <color indexed="12"/>
      <name val="Arial"/>
      <family val="2"/>
    </font>
    <font>
      <sz val="12"/>
      <color indexed="12"/>
      <name val="Arial"/>
      <family val="0"/>
    </font>
    <font>
      <sz val="10"/>
      <color indexed="10"/>
      <name val="Arial"/>
      <family val="2"/>
    </font>
    <font>
      <b/>
      <sz val="10"/>
      <color indexed="39"/>
      <name val="Arial"/>
      <family val="2"/>
    </font>
    <font>
      <b/>
      <sz val="10"/>
      <color indexed="8"/>
      <name val="Arial"/>
      <family val="2"/>
    </font>
    <font>
      <sz val="10"/>
      <color indexed="39"/>
      <name val="Arial"/>
      <family val="2"/>
    </font>
    <font>
      <b/>
      <sz val="8"/>
      <name val="Arial"/>
      <family val="2"/>
    </font>
    <font>
      <b/>
      <sz val="16"/>
      <color indexed="12"/>
      <name val="Arial"/>
      <family val="2"/>
    </font>
    <font>
      <sz val="10"/>
      <name val="Symbol"/>
      <family val="1"/>
    </font>
    <font>
      <b/>
      <sz val="10"/>
      <color indexed="56"/>
      <name val="Arial"/>
      <family val="2"/>
    </font>
    <font>
      <b/>
      <sz val="14"/>
      <name val="Arial"/>
      <family val="2"/>
    </font>
    <font>
      <u val="single"/>
      <sz val="10"/>
      <color indexed="12"/>
      <name val="Arial"/>
      <family val="0"/>
    </font>
    <font>
      <u val="single"/>
      <sz val="10"/>
      <color indexed="36"/>
      <name val="Arial"/>
      <family val="0"/>
    </font>
    <font>
      <b/>
      <sz val="14"/>
      <color indexed="12"/>
      <name val="Arial"/>
      <family val="2"/>
    </font>
    <font>
      <b/>
      <sz val="12"/>
      <name val="Arial"/>
      <family val="2"/>
    </font>
    <font>
      <sz val="8"/>
      <color indexed="12"/>
      <name val="Arial"/>
      <family val="2"/>
    </font>
    <font>
      <b/>
      <sz val="10"/>
      <color indexed="12"/>
      <name val="Arial"/>
      <family val="2"/>
    </font>
    <font>
      <b/>
      <sz val="14"/>
      <color indexed="10"/>
      <name val="Arial"/>
      <family val="2"/>
    </font>
    <font>
      <b/>
      <sz val="12"/>
      <name val="Calisto MT"/>
      <family val="1"/>
    </font>
    <font>
      <b/>
      <sz val="12"/>
      <color indexed="10"/>
      <name val="Calisto MT"/>
      <family val="1"/>
    </font>
    <font>
      <sz val="12"/>
      <name val="Arial"/>
      <family val="2"/>
    </font>
    <font>
      <sz val="14"/>
      <name val="Arial"/>
      <family val="2"/>
    </font>
    <font>
      <u val="single"/>
      <sz val="10"/>
      <color indexed="10"/>
      <name val="Arial"/>
      <family val="2"/>
    </font>
    <font>
      <sz val="8"/>
      <name val="Arial"/>
      <family val="0"/>
    </font>
  </fonts>
  <fills count="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s>
  <borders count="2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2" borderId="0" xfId="0" applyFill="1" applyAlignment="1" applyProtection="1">
      <alignment/>
      <protection hidden="1"/>
    </xf>
    <xf numFmtId="0" fontId="0" fillId="2" borderId="0" xfId="0" applyFill="1" applyAlignment="1" applyProtection="1">
      <alignment horizontal="right"/>
      <protection hidden="1"/>
    </xf>
    <xf numFmtId="0" fontId="0" fillId="2" borderId="0" xfId="0" applyFill="1" applyAlignment="1" applyProtection="1">
      <alignment/>
      <protection locked="0"/>
    </xf>
    <xf numFmtId="0" fontId="0" fillId="2" borderId="0" xfId="0" applyFill="1" applyBorder="1" applyAlignment="1" applyProtection="1">
      <alignment/>
      <protection hidden="1"/>
    </xf>
    <xf numFmtId="0" fontId="0" fillId="2" borderId="0" xfId="0" applyFill="1" applyBorder="1" applyAlignment="1" applyProtection="1">
      <alignment/>
      <protection locked="0"/>
    </xf>
    <xf numFmtId="0" fontId="4" fillId="2" borderId="1" xfId="0" applyFont="1" applyFill="1" applyBorder="1" applyAlignment="1" applyProtection="1">
      <alignment horizontal="right"/>
      <protection hidden="1"/>
    </xf>
    <xf numFmtId="0" fontId="0" fillId="2" borderId="2" xfId="0" applyFill="1" applyBorder="1" applyAlignment="1" applyProtection="1">
      <alignment/>
      <protection hidden="1"/>
    </xf>
    <xf numFmtId="0" fontId="1" fillId="2" borderId="0" xfId="0" applyFont="1" applyFill="1" applyBorder="1" applyAlignment="1" applyProtection="1">
      <alignment horizontal="center"/>
      <protection hidden="1"/>
    </xf>
    <xf numFmtId="0" fontId="1" fillId="2" borderId="0" xfId="0" applyFont="1" applyFill="1" applyBorder="1" applyAlignment="1" applyProtection="1">
      <alignment horizontal="center"/>
      <protection locked="0"/>
    </xf>
    <xf numFmtId="0" fontId="0" fillId="2" borderId="3" xfId="0" applyFill="1" applyBorder="1" applyAlignment="1" applyProtection="1">
      <alignment/>
      <protection hidden="1"/>
    </xf>
    <xf numFmtId="0" fontId="0" fillId="2" borderId="3" xfId="0" applyFill="1" applyBorder="1" applyAlignment="1" applyProtection="1">
      <alignment/>
      <protection locked="0"/>
    </xf>
    <xf numFmtId="0" fontId="0" fillId="2" borderId="4" xfId="0" applyFill="1" applyBorder="1" applyAlignment="1" applyProtection="1">
      <alignment/>
      <protection hidden="1"/>
    </xf>
    <xf numFmtId="0" fontId="5" fillId="2" borderId="0" xfId="0" applyFont="1" applyFill="1" applyBorder="1" applyAlignment="1" applyProtection="1">
      <alignment/>
      <protection hidden="1"/>
    </xf>
    <xf numFmtId="0" fontId="6" fillId="2" borderId="0" xfId="0" applyFont="1" applyFill="1" applyBorder="1" applyAlignment="1" applyProtection="1">
      <alignment/>
      <protection hidden="1"/>
    </xf>
    <xf numFmtId="0" fontId="0" fillId="0" borderId="0" xfId="0" applyBorder="1" applyAlignment="1">
      <alignment/>
    </xf>
    <xf numFmtId="0" fontId="0" fillId="2" borderId="0" xfId="0" applyFill="1" applyBorder="1" applyAlignment="1" applyProtection="1">
      <alignment horizontal="right"/>
      <protection hidden="1"/>
    </xf>
    <xf numFmtId="0" fontId="0" fillId="0" borderId="2" xfId="0" applyBorder="1" applyAlignment="1">
      <alignment/>
    </xf>
    <xf numFmtId="0" fontId="0" fillId="2" borderId="0" xfId="0" applyFill="1" applyBorder="1" applyAlignment="1" applyProtection="1">
      <alignment/>
      <protection/>
    </xf>
    <xf numFmtId="0" fontId="8" fillId="2" borderId="1" xfId="0" applyFont="1" applyFill="1" applyBorder="1" applyAlignment="1" applyProtection="1">
      <alignment horizontal="left"/>
      <protection hidden="1"/>
    </xf>
    <xf numFmtId="0" fontId="0" fillId="2" borderId="0"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0" xfId="0" applyFill="1" applyAlignment="1">
      <alignment/>
    </xf>
    <xf numFmtId="0" fontId="4" fillId="2" borderId="0" xfId="0" applyFont="1" applyFill="1" applyBorder="1" applyAlignment="1" applyProtection="1">
      <alignment/>
      <protection hidden="1"/>
    </xf>
    <xf numFmtId="0" fontId="4" fillId="2" borderId="0" xfId="0" applyFont="1" applyFill="1" applyAlignment="1">
      <alignment/>
    </xf>
    <xf numFmtId="0" fontId="0" fillId="2" borderId="1" xfId="0" applyFill="1" applyBorder="1" applyAlignment="1">
      <alignment/>
    </xf>
    <xf numFmtId="0" fontId="0" fillId="2" borderId="0" xfId="0" applyFill="1" applyBorder="1" applyAlignment="1">
      <alignment/>
    </xf>
    <xf numFmtId="0" fontId="0" fillId="2" borderId="3" xfId="0" applyFill="1" applyBorder="1" applyAlignment="1">
      <alignment/>
    </xf>
    <xf numFmtId="0" fontId="10" fillId="2" borderId="0" xfId="0" applyFont="1" applyFill="1" applyAlignment="1" applyProtection="1">
      <alignment/>
      <protection hidden="1"/>
    </xf>
    <xf numFmtId="0" fontId="1" fillId="2" borderId="0" xfId="0" applyFont="1" applyFill="1" applyAlignment="1">
      <alignment/>
    </xf>
    <xf numFmtId="0" fontId="0" fillId="2" borderId="0" xfId="0" applyFill="1" applyAlignment="1">
      <alignment horizontal="center"/>
    </xf>
    <xf numFmtId="0" fontId="7" fillId="2" borderId="0" xfId="0" applyFont="1" applyFill="1" applyAlignment="1">
      <alignment/>
    </xf>
    <xf numFmtId="0" fontId="0" fillId="2" borderId="5" xfId="0" applyFill="1" applyBorder="1" applyAlignment="1">
      <alignment horizontal="center"/>
    </xf>
    <xf numFmtId="0" fontId="1"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horizontal="center"/>
    </xf>
    <xf numFmtId="14" fontId="4" fillId="2" borderId="5" xfId="0" applyNumberFormat="1" applyFont="1" applyFill="1" applyBorder="1" applyAlignment="1" applyProtection="1">
      <alignment horizontal="center"/>
      <protection locked="0"/>
    </xf>
    <xf numFmtId="0" fontId="1" fillId="2" borderId="0" xfId="0" applyFont="1" applyFill="1" applyAlignment="1">
      <alignment horizontal="left"/>
    </xf>
    <xf numFmtId="165" fontId="0" fillId="2" borderId="0" xfId="0" applyNumberFormat="1" applyFont="1" applyFill="1" applyBorder="1" applyAlignment="1" applyProtection="1">
      <alignment horizontal="center"/>
      <protection hidden="1"/>
    </xf>
    <xf numFmtId="0" fontId="9" fillId="2" borderId="0" xfId="0" applyFont="1" applyFill="1" applyAlignment="1">
      <alignment/>
    </xf>
    <xf numFmtId="0" fontId="0" fillId="2" borderId="0" xfId="0" applyFill="1" applyBorder="1" applyAlignment="1">
      <alignment horizontal="center"/>
    </xf>
    <xf numFmtId="164" fontId="0" fillId="2" borderId="0" xfId="0" applyNumberFormat="1" applyFill="1" applyBorder="1" applyAlignment="1">
      <alignment horizontal="center"/>
    </xf>
    <xf numFmtId="0" fontId="1" fillId="2" borderId="0" xfId="0" applyFont="1" applyFill="1" applyBorder="1" applyAlignment="1">
      <alignment horizontal="left"/>
    </xf>
    <xf numFmtId="0" fontId="1" fillId="2" borderId="0" xfId="0" applyFont="1" applyFill="1" applyAlignment="1" applyProtection="1">
      <alignment horizontal="right"/>
      <protection/>
    </xf>
    <xf numFmtId="0" fontId="4" fillId="2" borderId="5" xfId="0" applyFont="1" applyFill="1" applyBorder="1" applyAlignment="1" applyProtection="1">
      <alignment horizontal="center"/>
      <protection locked="0"/>
    </xf>
    <xf numFmtId="0" fontId="0" fillId="2" borderId="0" xfId="0" applyFill="1" applyBorder="1" applyAlignment="1" applyProtection="1">
      <alignment horizontal="center"/>
      <protection/>
    </xf>
    <xf numFmtId="0" fontId="1" fillId="3" borderId="6" xfId="0" applyFont="1" applyFill="1" applyBorder="1" applyAlignment="1">
      <alignment horizontal="right"/>
    </xf>
    <xf numFmtId="0" fontId="0" fillId="2" borderId="0" xfId="0" applyFill="1" applyAlignment="1" applyProtection="1">
      <alignment horizontal="center"/>
      <protection/>
    </xf>
    <xf numFmtId="0" fontId="1" fillId="3" borderId="7" xfId="0" applyFont="1" applyFill="1" applyBorder="1" applyAlignment="1">
      <alignment horizontal="left"/>
    </xf>
    <xf numFmtId="0" fontId="1" fillId="3" borderId="5" xfId="0" applyFont="1" applyFill="1" applyBorder="1" applyAlignment="1" applyProtection="1">
      <alignment horizontal="left"/>
      <protection hidden="1"/>
    </xf>
    <xf numFmtId="4" fontId="4" fillId="2" borderId="5" xfId="0" applyNumberFormat="1" applyFont="1" applyFill="1" applyBorder="1" applyAlignment="1" applyProtection="1">
      <alignment horizontal="center"/>
      <protection locked="0"/>
    </xf>
    <xf numFmtId="4" fontId="7" fillId="2" borderId="0" xfId="0" applyNumberFormat="1" applyFont="1" applyFill="1" applyAlignment="1">
      <alignment horizontal="center"/>
    </xf>
    <xf numFmtId="4" fontId="11" fillId="3" borderId="5" xfId="0" applyNumberFormat="1" applyFont="1" applyFill="1" applyBorder="1" applyAlignment="1">
      <alignment horizontal="center"/>
    </xf>
    <xf numFmtId="4" fontId="0" fillId="2" borderId="0" xfId="0" applyNumberFormat="1" applyFill="1" applyAlignment="1">
      <alignment horizontal="center"/>
    </xf>
    <xf numFmtId="4" fontId="1" fillId="2" borderId="0" xfId="0" applyNumberFormat="1" applyFont="1" applyFill="1" applyBorder="1" applyAlignment="1" applyProtection="1">
      <alignment horizontal="center"/>
      <protection hidden="1"/>
    </xf>
    <xf numFmtId="4" fontId="0" fillId="2" borderId="0" xfId="0" applyNumberFormat="1" applyFill="1" applyBorder="1" applyAlignment="1" applyProtection="1">
      <alignment horizontal="center"/>
      <protection locked="0"/>
    </xf>
    <xf numFmtId="0" fontId="8" fillId="2" borderId="0" xfId="0" applyFont="1" applyFill="1" applyBorder="1" applyAlignment="1" applyProtection="1">
      <alignment horizontal="center" vertical="top"/>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0" xfId="0" applyFill="1" applyAlignment="1" applyProtection="1">
      <alignment vertical="center"/>
      <protection hidden="1"/>
    </xf>
    <xf numFmtId="0" fontId="0" fillId="2" borderId="8" xfId="0" applyFill="1" applyBorder="1" applyAlignment="1" applyProtection="1">
      <alignment horizontal="right" vertical="center"/>
      <protection hidden="1"/>
    </xf>
    <xf numFmtId="0" fontId="12" fillId="2" borderId="9" xfId="0" applyFont="1" applyFill="1" applyBorder="1" applyAlignment="1" applyProtection="1">
      <alignment vertical="center"/>
      <protection hidden="1"/>
    </xf>
    <xf numFmtId="0" fontId="5" fillId="2" borderId="9" xfId="0" applyFont="1" applyFill="1" applyBorder="1" applyAlignment="1" applyProtection="1">
      <alignment vertical="center"/>
      <protection hidden="1"/>
    </xf>
    <xf numFmtId="0" fontId="1" fillId="2" borderId="9" xfId="0" applyFont="1" applyFill="1" applyBorder="1" applyAlignment="1" applyProtection="1">
      <alignment vertical="center"/>
      <protection locked="0"/>
    </xf>
    <xf numFmtId="0" fontId="1" fillId="2" borderId="9" xfId="0" applyFont="1" applyFill="1" applyBorder="1" applyAlignment="1" applyProtection="1">
      <alignment horizontal="center" vertical="center"/>
      <protection locked="0"/>
    </xf>
    <xf numFmtId="0" fontId="1" fillId="2" borderId="9" xfId="0" applyFont="1" applyFill="1" applyBorder="1" applyAlignment="1" applyProtection="1">
      <alignment vertical="center"/>
      <protection hidden="1"/>
    </xf>
    <xf numFmtId="0" fontId="1" fillId="2" borderId="9" xfId="0" applyFont="1" applyFill="1" applyBorder="1" applyAlignment="1" applyProtection="1">
      <alignment horizontal="center" vertical="center"/>
      <protection hidden="1"/>
    </xf>
    <xf numFmtId="0" fontId="0" fillId="2" borderId="9" xfId="0" applyFill="1" applyBorder="1" applyAlignment="1" applyProtection="1">
      <alignment vertical="center"/>
      <protection hidden="1"/>
    </xf>
    <xf numFmtId="0" fontId="8" fillId="2" borderId="0" xfId="0" applyFont="1" applyFill="1" applyAlignment="1" applyProtection="1">
      <alignment vertical="center"/>
      <protection hidden="1"/>
    </xf>
    <xf numFmtId="0" fontId="7" fillId="4" borderId="5" xfId="0" applyFont="1" applyFill="1" applyBorder="1" applyAlignment="1" applyProtection="1">
      <alignment horizontal="center"/>
      <protection locked="0"/>
    </xf>
    <xf numFmtId="2" fontId="1" fillId="2" borderId="0" xfId="0" applyNumberFormat="1" applyFont="1" applyFill="1" applyBorder="1" applyAlignment="1" applyProtection="1">
      <alignment horizontal="center"/>
      <protection hidden="1"/>
    </xf>
    <xf numFmtId="4" fontId="11" fillId="5" borderId="5" xfId="0" applyNumberFormat="1" applyFont="1" applyFill="1" applyBorder="1" applyAlignment="1">
      <alignment horizontal="center"/>
    </xf>
    <xf numFmtId="0" fontId="9" fillId="3" borderId="5" xfId="0" applyFont="1" applyFill="1" applyBorder="1" applyAlignment="1">
      <alignment horizontal="center"/>
    </xf>
    <xf numFmtId="0" fontId="4" fillId="2" borderId="0" xfId="0" applyFont="1" applyFill="1" applyAlignment="1" applyProtection="1">
      <alignment/>
      <protection/>
    </xf>
    <xf numFmtId="0" fontId="0" fillId="2" borderId="0" xfId="0" applyFill="1" applyAlignment="1" applyProtection="1">
      <alignment/>
      <protection/>
    </xf>
    <xf numFmtId="0" fontId="1"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1" fillId="3" borderId="10" xfId="0" applyFont="1" applyFill="1" applyBorder="1" applyAlignment="1" applyProtection="1">
      <alignment horizontal="center"/>
      <protection/>
    </xf>
    <xf numFmtId="0" fontId="4" fillId="2" borderId="0" xfId="0" applyFont="1" applyFill="1" applyAlignment="1" applyProtection="1">
      <alignment/>
      <protection/>
    </xf>
    <xf numFmtId="0" fontId="14" fillId="2" borderId="0" xfId="0" applyFont="1" applyFill="1" applyAlignment="1" applyProtection="1">
      <alignment/>
      <protection/>
    </xf>
    <xf numFmtId="0" fontId="7" fillId="2" borderId="5" xfId="0" applyFont="1" applyFill="1"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0" fillId="0" borderId="0" xfId="0" applyFill="1" applyAlignment="1">
      <alignment/>
    </xf>
    <xf numFmtId="0" fontId="15" fillId="2" borderId="14" xfId="0" applyFont="1" applyFill="1" applyBorder="1" applyAlignment="1">
      <alignment horizontal="left"/>
    </xf>
    <xf numFmtId="0" fontId="0" fillId="0" borderId="15" xfId="0" applyBorder="1" applyAlignment="1">
      <alignment/>
    </xf>
    <xf numFmtId="0" fontId="0" fillId="0" borderId="14" xfId="0" applyBorder="1" applyAlignment="1">
      <alignment/>
    </xf>
    <xf numFmtId="0" fontId="0" fillId="2" borderId="0" xfId="0" applyFont="1" applyFill="1" applyBorder="1" applyAlignment="1">
      <alignment/>
    </xf>
    <xf numFmtId="0" fontId="0" fillId="2" borderId="15" xfId="0" applyFont="1" applyFill="1" applyBorder="1" applyAlignment="1">
      <alignment/>
    </xf>
    <xf numFmtId="0" fontId="0" fillId="0" borderId="0" xfId="0" applyBorder="1" applyAlignment="1">
      <alignment/>
    </xf>
    <xf numFmtId="0" fontId="0" fillId="0" borderId="15" xfId="0" applyBorder="1" applyAlignment="1">
      <alignment/>
    </xf>
    <xf numFmtId="0" fontId="1" fillId="2" borderId="14" xfId="0" applyFont="1" applyFill="1" applyBorder="1" applyAlignment="1">
      <alignment/>
    </xf>
    <xf numFmtId="0" fontId="1" fillId="2" borderId="0" xfId="0" applyFont="1" applyFill="1" applyBorder="1" applyAlignment="1">
      <alignment/>
    </xf>
    <xf numFmtId="0" fontId="1" fillId="2" borderId="15" xfId="0" applyFont="1" applyFill="1" applyBorder="1" applyAlignment="1">
      <alignment/>
    </xf>
    <xf numFmtId="0" fontId="0" fillId="0" borderId="0" xfId="0" applyAlignment="1">
      <alignment/>
    </xf>
    <xf numFmtId="0" fontId="4" fillId="2" borderId="0" xfId="0" applyFont="1" applyFill="1" applyBorder="1" applyAlignment="1" applyProtection="1">
      <alignment horizontal="left"/>
      <protection/>
    </xf>
    <xf numFmtId="0" fontId="1" fillId="2" borderId="0" xfId="0" applyFont="1"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lignment/>
    </xf>
    <xf numFmtId="0" fontId="0" fillId="2" borderId="0" xfId="0" applyFill="1" applyAlignment="1">
      <alignment/>
    </xf>
    <xf numFmtId="0" fontId="1" fillId="2" borderId="0" xfId="0" applyFont="1" applyFill="1" applyAlignment="1">
      <alignment/>
    </xf>
    <xf numFmtId="0" fontId="1" fillId="3" borderId="16" xfId="0" applyFont="1" applyFill="1" applyBorder="1" applyAlignment="1">
      <alignment horizontal="left"/>
    </xf>
    <xf numFmtId="0" fontId="0" fillId="2" borderId="0" xfId="0" applyFont="1" applyFill="1" applyAlignment="1">
      <alignment horizontal="center"/>
    </xf>
    <xf numFmtId="0" fontId="0" fillId="3" borderId="7" xfId="0" applyFont="1" applyFill="1" applyBorder="1" applyAlignment="1" applyProtection="1">
      <alignment horizontal="center"/>
      <protection hidden="1"/>
    </xf>
    <xf numFmtId="0" fontId="0" fillId="2" borderId="0" xfId="0" applyFont="1" applyFill="1" applyBorder="1" applyAlignment="1">
      <alignment horizontal="center"/>
    </xf>
    <xf numFmtId="0" fontId="0" fillId="2" borderId="0" xfId="0" applyFont="1" applyFill="1" applyBorder="1" applyAlignment="1" applyProtection="1">
      <alignment horizontal="center"/>
      <protection/>
    </xf>
    <xf numFmtId="0" fontId="21" fillId="2" borderId="0" xfId="0" applyFont="1" applyFill="1" applyBorder="1" applyAlignment="1" applyProtection="1">
      <alignment/>
      <protection hidden="1"/>
    </xf>
    <xf numFmtId="0" fontId="7" fillId="2" borderId="5" xfId="0" applyFont="1" applyFill="1" applyBorder="1" applyAlignment="1" applyProtection="1">
      <alignment horizontal="center"/>
      <protection locked="0"/>
    </xf>
    <xf numFmtId="0" fontId="7" fillId="6" borderId="5" xfId="0" applyFont="1" applyFill="1" applyBorder="1" applyAlignment="1" applyProtection="1">
      <alignment horizontal="center"/>
      <protection/>
    </xf>
    <xf numFmtId="0" fontId="1" fillId="3" borderId="17" xfId="0" applyFont="1" applyFill="1" applyBorder="1" applyAlignment="1">
      <alignment/>
    </xf>
    <xf numFmtId="0" fontId="0" fillId="3" borderId="11" xfId="0" applyFill="1" applyBorder="1" applyAlignment="1">
      <alignment/>
    </xf>
    <xf numFmtId="164" fontId="0" fillId="3" borderId="6" xfId="0" applyNumberFormat="1" applyFill="1" applyBorder="1" applyAlignment="1">
      <alignment horizontal="center"/>
    </xf>
    <xf numFmtId="0" fontId="1" fillId="3" borderId="18" xfId="0" applyFont="1" applyFill="1" applyBorder="1" applyAlignment="1">
      <alignment/>
    </xf>
    <xf numFmtId="0" fontId="0" fillId="3" borderId="18" xfId="0" applyFont="1" applyFill="1" applyBorder="1" applyAlignment="1">
      <alignment/>
    </xf>
    <xf numFmtId="0" fontId="1" fillId="3" borderId="7" xfId="0" applyFont="1" applyFill="1" applyBorder="1" applyAlignment="1">
      <alignment/>
    </xf>
    <xf numFmtId="0" fontId="18" fillId="2" borderId="0" xfId="0" applyFont="1" applyFill="1" applyAlignment="1">
      <alignment/>
    </xf>
    <xf numFmtId="0" fontId="9" fillId="2" borderId="16"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xf>
    <xf numFmtId="0" fontId="1" fillId="3" borderId="6" xfId="0" applyFont="1" applyFill="1" applyBorder="1" applyAlignment="1">
      <alignment/>
    </xf>
    <xf numFmtId="0" fontId="1" fillId="2" borderId="0" xfId="0" applyFont="1" applyFill="1" applyAlignment="1">
      <alignment/>
    </xf>
    <xf numFmtId="0" fontId="21" fillId="2" borderId="1" xfId="0" applyFont="1" applyFill="1" applyBorder="1" applyAlignment="1" applyProtection="1">
      <alignment horizontal="right"/>
      <protection hidden="1"/>
    </xf>
    <xf numFmtId="0" fontId="15" fillId="2" borderId="14" xfId="0" applyNumberFormat="1" applyFont="1" applyFill="1" applyBorder="1" applyAlignment="1">
      <alignment horizontal="left"/>
    </xf>
    <xf numFmtId="164" fontId="1" fillId="2" borderId="5" xfId="0" applyNumberFormat="1" applyFont="1" applyFill="1" applyBorder="1" applyAlignment="1" applyProtection="1">
      <alignment horizontal="center"/>
      <protection locked="0"/>
    </xf>
    <xf numFmtId="0" fontId="0" fillId="2" borderId="1" xfId="0" applyFill="1" applyBorder="1" applyAlignment="1" applyProtection="1">
      <alignment horizontal="right"/>
      <protection hidden="1"/>
    </xf>
    <xf numFmtId="0" fontId="23" fillId="2" borderId="0" xfId="0" applyFont="1" applyFill="1" applyAlignment="1" applyProtection="1">
      <alignment vertical="center"/>
      <protection hidden="1"/>
    </xf>
    <xf numFmtId="0" fontId="8" fillId="2" borderId="0" xfId="0" applyFont="1" applyFill="1" applyBorder="1" applyAlignment="1" applyProtection="1">
      <alignment horizontal="left"/>
      <protection hidden="1"/>
    </xf>
    <xf numFmtId="0" fontId="20" fillId="0" borderId="0" xfId="0" applyFont="1" applyBorder="1" applyAlignment="1">
      <alignment/>
    </xf>
    <xf numFmtId="164" fontId="1" fillId="2" borderId="0" xfId="0" applyNumberFormat="1" applyFont="1" applyFill="1" applyBorder="1" applyAlignment="1" applyProtection="1">
      <alignment horizontal="center"/>
      <protection hidden="1"/>
    </xf>
    <xf numFmtId="14" fontId="1" fillId="2" borderId="9" xfId="0" applyNumberFormat="1" applyFont="1" applyFill="1" applyBorder="1" applyAlignment="1" applyProtection="1">
      <alignment horizontal="center" vertical="center"/>
      <protection hidden="1"/>
    </xf>
    <xf numFmtId="0" fontId="0" fillId="0" borderId="19" xfId="0" applyBorder="1" applyAlignment="1">
      <alignment vertical="center"/>
    </xf>
    <xf numFmtId="0" fontId="8" fillId="2" borderId="2" xfId="0" applyFont="1" applyFill="1" applyBorder="1" applyAlignment="1" applyProtection="1">
      <alignment horizontal="centerContinuous"/>
      <protection hidden="1"/>
    </xf>
    <xf numFmtId="0" fontId="10" fillId="2" borderId="2" xfId="0" applyFont="1" applyFill="1" applyBorder="1" applyAlignment="1" applyProtection="1">
      <alignment/>
      <protection hidden="1"/>
    </xf>
    <xf numFmtId="164" fontId="0" fillId="2" borderId="2" xfId="0" applyNumberFormat="1" applyFill="1" applyBorder="1" applyAlignment="1" applyProtection="1">
      <alignment/>
      <protection hidden="1"/>
    </xf>
    <xf numFmtId="0" fontId="13" fillId="2" borderId="1" xfId="0" applyFont="1" applyFill="1" applyBorder="1" applyAlignment="1" applyProtection="1">
      <alignment horizontal="right"/>
      <protection hidden="1"/>
    </xf>
    <xf numFmtId="0" fontId="0" fillId="2" borderId="20" xfId="0" applyFill="1" applyBorder="1" applyAlignment="1">
      <alignment horizontal="right"/>
    </xf>
    <xf numFmtId="0" fontId="8" fillId="2" borderId="3" xfId="0" applyFont="1" applyFill="1" applyBorder="1" applyAlignment="1" applyProtection="1">
      <alignment horizontal="right"/>
      <protection hidden="1"/>
    </xf>
    <xf numFmtId="14" fontId="9" fillId="2" borderId="3" xfId="0" applyNumberFormat="1" applyFont="1" applyFill="1" applyBorder="1" applyAlignment="1" applyProtection="1">
      <alignment horizontal="left"/>
      <protection hidden="1"/>
    </xf>
    <xf numFmtId="0" fontId="0" fillId="2" borderId="3" xfId="0" applyFill="1" applyBorder="1" applyAlignment="1">
      <alignment horizontal="center"/>
    </xf>
    <xf numFmtId="0" fontId="22" fillId="0" borderId="0" xfId="0" applyFont="1" applyBorder="1" applyAlignment="1">
      <alignment horizontal="center" vertical="center"/>
    </xf>
    <xf numFmtId="164" fontId="18" fillId="2" borderId="0" xfId="0" applyNumberFormat="1" applyFont="1" applyFill="1" applyBorder="1" applyAlignment="1" applyProtection="1">
      <alignment horizontal="right" vertical="center"/>
      <protection hidden="1"/>
    </xf>
    <xf numFmtId="0" fontId="9" fillId="2" borderId="9" xfId="0" applyFont="1" applyFill="1" applyBorder="1" applyAlignment="1">
      <alignment/>
    </xf>
    <xf numFmtId="0" fontId="9" fillId="2" borderId="0" xfId="0" applyFont="1" applyFill="1" applyBorder="1" applyAlignment="1">
      <alignment/>
    </xf>
    <xf numFmtId="0" fontId="0" fillId="2" borderId="0" xfId="0" applyFont="1" applyFill="1" applyAlignment="1">
      <alignment/>
    </xf>
    <xf numFmtId="0" fontId="0" fillId="2" borderId="8" xfId="0" applyFont="1" applyFill="1" applyBorder="1" applyAlignment="1">
      <alignment/>
    </xf>
    <xf numFmtId="0" fontId="1" fillId="2" borderId="9" xfId="0" applyFont="1" applyFill="1" applyBorder="1" applyAlignment="1">
      <alignment/>
    </xf>
    <xf numFmtId="0" fontId="0" fillId="2" borderId="9" xfId="0" applyFont="1" applyFill="1" applyBorder="1" applyAlignment="1">
      <alignment/>
    </xf>
    <xf numFmtId="0" fontId="0" fillId="2" borderId="19"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0" xfId="0" applyFont="1" applyBorder="1" applyAlignment="1">
      <alignment/>
    </xf>
    <xf numFmtId="0" fontId="0" fillId="2" borderId="20"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0" borderId="0" xfId="0" applyFont="1" applyAlignment="1">
      <alignment/>
    </xf>
    <xf numFmtId="0" fontId="0" fillId="0" borderId="8" xfId="0" applyFont="1" applyBorder="1" applyAlignment="1">
      <alignment/>
    </xf>
    <xf numFmtId="0" fontId="0" fillId="0" borderId="9" xfId="0" applyFont="1" applyBorder="1" applyAlignment="1">
      <alignment/>
    </xf>
    <xf numFmtId="0" fontId="0" fillId="0" borderId="19"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4" xfId="0" applyFont="1" applyBorder="1" applyAlignment="1">
      <alignment/>
    </xf>
    <xf numFmtId="165" fontId="0" fillId="2" borderId="0" xfId="0" applyNumberFormat="1" applyFont="1" applyFill="1" applyBorder="1" applyAlignment="1" applyProtection="1">
      <alignment horizontal="center"/>
      <protection locked="0"/>
    </xf>
    <xf numFmtId="0" fontId="15" fillId="0" borderId="0" xfId="0" applyFont="1" applyFill="1" applyBorder="1" applyAlignment="1">
      <alignment horizontal="center"/>
    </xf>
    <xf numFmtId="0" fontId="15" fillId="0" borderId="15" xfId="0" applyFont="1" applyFill="1" applyBorder="1" applyAlignment="1">
      <alignment horizontal="center"/>
    </xf>
    <xf numFmtId="0" fontId="19" fillId="0" borderId="0" xfId="0" applyFont="1" applyFill="1" applyBorder="1" applyAlignment="1">
      <alignment horizontal="center"/>
    </xf>
    <xf numFmtId="0" fontId="0" fillId="0" borderId="0"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vertical="top"/>
    </xf>
    <xf numFmtId="0" fontId="0" fillId="0" borderId="0" xfId="21" applyFont="1" applyFill="1" applyBorder="1" applyAlignment="1">
      <alignment horizontal="left"/>
    </xf>
    <xf numFmtId="0" fontId="26" fillId="0" borderId="0" xfId="0" applyFont="1" applyFill="1" applyBorder="1" applyAlignment="1">
      <alignment horizontal="center"/>
    </xf>
    <xf numFmtId="0" fontId="0" fillId="0" borderId="0" xfId="0" applyFont="1" applyFill="1" applyBorder="1" applyAlignment="1">
      <alignment horizontal="left"/>
    </xf>
    <xf numFmtId="0" fontId="0" fillId="0" borderId="14"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top"/>
    </xf>
    <xf numFmtId="0" fontId="1" fillId="0" borderId="0" xfId="0" applyFont="1" applyFill="1" applyBorder="1" applyAlignment="1">
      <alignment vertical="top"/>
    </xf>
    <xf numFmtId="0" fontId="22" fillId="0" borderId="0" xfId="0" applyFont="1" applyFill="1" applyBorder="1" applyAlignment="1">
      <alignment horizontal="center"/>
    </xf>
    <xf numFmtId="0" fontId="27" fillId="0" borderId="0" xfId="21" applyFont="1" applyFill="1" applyBorder="1" applyAlignment="1">
      <alignment/>
    </xf>
    <xf numFmtId="0" fontId="15" fillId="0" borderId="14" xfId="0" applyFont="1" applyFill="1" applyBorder="1" applyAlignment="1">
      <alignment horizontal="left"/>
    </xf>
    <xf numFmtId="0" fontId="21" fillId="0" borderId="0" xfId="0" applyFont="1" applyFill="1" applyBorder="1" applyAlignment="1">
      <alignment vertical="top"/>
    </xf>
    <xf numFmtId="0" fontId="1" fillId="0" borderId="0" xfId="0" applyFont="1" applyFill="1" applyBorder="1" applyAlignment="1">
      <alignment/>
    </xf>
    <xf numFmtId="164" fontId="22" fillId="0" borderId="7" xfId="0" applyNumberFormat="1" applyFont="1" applyBorder="1" applyAlignment="1">
      <alignment horizontal="center" vertical="center"/>
    </xf>
    <xf numFmtId="0" fontId="0" fillId="0" borderId="6" xfId="0" applyBorder="1" applyAlignment="1">
      <alignment horizontal="center" vertical="center"/>
    </xf>
    <xf numFmtId="0" fontId="0" fillId="2" borderId="0" xfId="0" applyFill="1" applyBorder="1" applyAlignment="1" applyProtection="1">
      <alignment horizontal="left"/>
      <protection locked="0"/>
    </xf>
    <xf numFmtId="0" fontId="0" fillId="0" borderId="0" xfId="0" applyBorder="1" applyAlignment="1" applyProtection="1">
      <alignment/>
      <protection locked="0"/>
    </xf>
    <xf numFmtId="0" fontId="25" fillId="2" borderId="0" xfId="0" applyFont="1" applyFill="1" applyBorder="1" applyAlignment="1" applyProtection="1">
      <alignment vertical="top" wrapText="1"/>
      <protection hidden="1"/>
    </xf>
    <xf numFmtId="0" fontId="0" fillId="0" borderId="0" xfId="0" applyFont="1" applyBorder="1" applyAlignment="1" applyProtection="1">
      <alignment vertical="top" wrapText="1"/>
      <protection hidden="1"/>
    </xf>
    <xf numFmtId="0" fontId="19" fillId="2" borderId="0" xfId="0" applyFont="1" applyFill="1" applyBorder="1" applyAlignment="1" applyProtection="1">
      <alignment horizontal="right"/>
      <protection/>
    </xf>
    <xf numFmtId="0" fontId="25" fillId="0" borderId="0" xfId="0" applyFont="1" applyAlignment="1" applyProtection="1">
      <alignment horizontal="right"/>
      <protection/>
    </xf>
    <xf numFmtId="0" fontId="25" fillId="0" borderId="15" xfId="0" applyFont="1" applyBorder="1" applyAlignment="1" applyProtection="1">
      <alignment horizontal="right"/>
      <protection/>
    </xf>
    <xf numFmtId="0" fontId="4" fillId="2" borderId="7" xfId="0" applyFont="1" applyFill="1" applyBorder="1" applyAlignment="1" applyProtection="1">
      <alignment/>
      <protection locked="0"/>
    </xf>
    <xf numFmtId="0" fontId="0" fillId="0" borderId="6" xfId="0" applyBorder="1" applyAlignment="1" applyProtection="1">
      <alignment/>
      <protection locked="0"/>
    </xf>
    <xf numFmtId="0" fontId="4" fillId="2" borderId="7" xfId="0" applyFont="1" applyFill="1" applyBorder="1" applyAlignment="1" applyProtection="1">
      <alignment/>
      <protection locked="0"/>
    </xf>
    <xf numFmtId="0" fontId="4" fillId="2" borderId="11"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2" borderId="14" xfId="0" applyFont="1" applyFill="1" applyBorder="1" applyAlignment="1">
      <alignment vertical="center" wrapText="1"/>
    </xf>
    <xf numFmtId="0" fontId="0" fillId="2" borderId="0" xfId="0" applyFont="1" applyFill="1" applyBorder="1" applyAlignment="1">
      <alignment vertical="center" wrapText="1"/>
    </xf>
    <xf numFmtId="0" fontId="0" fillId="2" borderId="15" xfId="0" applyFont="1" applyFill="1" applyBorder="1" applyAlignment="1">
      <alignment vertical="center" wrapText="1"/>
    </xf>
    <xf numFmtId="0" fontId="0" fillId="2" borderId="21" xfId="0" applyFont="1" applyFill="1" applyBorder="1" applyAlignment="1">
      <alignment vertical="center" wrapText="1"/>
    </xf>
    <xf numFmtId="0" fontId="0" fillId="2" borderId="23" xfId="0" applyFont="1" applyFill="1" applyBorder="1" applyAlignment="1">
      <alignment vertical="center" wrapText="1"/>
    </xf>
    <xf numFmtId="0" fontId="0" fillId="2" borderId="22" xfId="0" applyFont="1" applyFill="1" applyBorder="1" applyAlignment="1">
      <alignment vertical="center" wrapText="1"/>
    </xf>
    <xf numFmtId="0" fontId="0" fillId="2" borderId="14" xfId="0" applyFont="1" applyFill="1" applyBorder="1" applyAlignment="1">
      <alignment vertical="top" wrapText="1"/>
    </xf>
    <xf numFmtId="0" fontId="0" fillId="2" borderId="0" xfId="0" applyFont="1" applyFill="1" applyBorder="1" applyAlignment="1">
      <alignment vertical="top" wrapText="1"/>
    </xf>
    <xf numFmtId="0" fontId="0" fillId="2" borderId="15" xfId="0" applyFont="1" applyFill="1" applyBorder="1" applyAlignment="1">
      <alignment vertical="top" wrapText="1"/>
    </xf>
    <xf numFmtId="0" fontId="0" fillId="2" borderId="14" xfId="0" applyFont="1" applyFill="1" applyBorder="1" applyAlignment="1">
      <alignment/>
    </xf>
    <xf numFmtId="0" fontId="16" fillId="0" borderId="14" xfId="2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Hyperlink_Book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295275</xdr:colOff>
      <xdr:row>31</xdr:row>
      <xdr:rowOff>66675</xdr:rowOff>
    </xdr:from>
    <xdr:to>
      <xdr:col>15</xdr:col>
      <xdr:colOff>571500</xdr:colOff>
      <xdr:row>33</xdr:row>
      <xdr:rowOff>47625</xdr:rowOff>
    </xdr:to>
    <xdr:pic>
      <xdr:nvPicPr>
        <xdr:cNvPr id="1" name="CommandButton1"/>
        <xdr:cNvPicPr preferRelativeResize="1">
          <a:picLocks noChangeAspect="1"/>
        </xdr:cNvPicPr>
      </xdr:nvPicPr>
      <xdr:blipFill>
        <a:blip r:embed="rId1"/>
        <a:stretch>
          <a:fillRect/>
        </a:stretch>
      </xdr:blipFill>
      <xdr:spPr>
        <a:xfrm>
          <a:off x="3876675" y="4210050"/>
          <a:ext cx="590550" cy="285750"/>
        </a:xfrm>
        <a:prstGeom prst="rect">
          <a:avLst/>
        </a:prstGeom>
        <a:noFill/>
        <a:ln w="9525" cmpd="sng">
          <a:noFill/>
        </a:ln>
      </xdr:spPr>
    </xdr:pic>
    <xdr:clientData/>
  </xdr:twoCellAnchor>
  <xdr:twoCellAnchor editAs="oneCell">
    <xdr:from>
      <xdr:col>3</xdr:col>
      <xdr:colOff>238125</xdr:colOff>
      <xdr:row>31</xdr:row>
      <xdr:rowOff>66675</xdr:rowOff>
    </xdr:from>
    <xdr:to>
      <xdr:col>14</xdr:col>
      <xdr:colOff>114300</xdr:colOff>
      <xdr:row>33</xdr:row>
      <xdr:rowOff>47625</xdr:rowOff>
    </xdr:to>
    <xdr:pic>
      <xdr:nvPicPr>
        <xdr:cNvPr id="2" name="CommandButton2"/>
        <xdr:cNvPicPr preferRelativeResize="1">
          <a:picLocks noChangeAspect="1"/>
        </xdr:cNvPicPr>
      </xdr:nvPicPr>
      <xdr:blipFill>
        <a:blip r:embed="rId2"/>
        <a:stretch>
          <a:fillRect/>
        </a:stretch>
      </xdr:blipFill>
      <xdr:spPr>
        <a:xfrm>
          <a:off x="3105150" y="4210050"/>
          <a:ext cx="590550" cy="285750"/>
        </a:xfrm>
        <a:prstGeom prst="rect">
          <a:avLst/>
        </a:prstGeom>
        <a:noFill/>
        <a:ln w="9525" cmpd="sng">
          <a:noFill/>
        </a:ln>
      </xdr:spPr>
    </xdr:pic>
    <xdr:clientData/>
  </xdr:twoCellAnchor>
  <xdr:twoCellAnchor editAs="oneCell">
    <xdr:from>
      <xdr:col>2</xdr:col>
      <xdr:colOff>19050</xdr:colOff>
      <xdr:row>4</xdr:row>
      <xdr:rowOff>152400</xdr:rowOff>
    </xdr:from>
    <xdr:to>
      <xdr:col>3</xdr:col>
      <xdr:colOff>428625</xdr:colOff>
      <xdr:row>6</xdr:row>
      <xdr:rowOff>38100</xdr:rowOff>
    </xdr:to>
    <xdr:pic>
      <xdr:nvPicPr>
        <xdr:cNvPr id="3" name="ComboBox1"/>
        <xdr:cNvPicPr preferRelativeResize="1">
          <a:picLocks noChangeAspect="1"/>
        </xdr:cNvPicPr>
      </xdr:nvPicPr>
      <xdr:blipFill>
        <a:blip r:embed="rId3"/>
        <a:stretch>
          <a:fillRect/>
        </a:stretch>
      </xdr:blipFill>
      <xdr:spPr>
        <a:xfrm>
          <a:off x="2038350" y="914400"/>
          <a:ext cx="1257300" cy="209550"/>
        </a:xfrm>
        <a:prstGeom prst="rect">
          <a:avLst/>
        </a:prstGeom>
        <a:noFill/>
        <a:ln w="9525" cmpd="sng">
          <a:noFill/>
        </a:ln>
      </xdr:spPr>
    </xdr:pic>
    <xdr:clientData/>
  </xdr:twoCellAnchor>
  <xdr:twoCellAnchor editAs="oneCell">
    <xdr:from>
      <xdr:col>2</xdr:col>
      <xdr:colOff>19050</xdr:colOff>
      <xdr:row>7</xdr:row>
      <xdr:rowOff>0</xdr:rowOff>
    </xdr:from>
    <xdr:to>
      <xdr:col>3</xdr:col>
      <xdr:colOff>428625</xdr:colOff>
      <xdr:row>8</xdr:row>
      <xdr:rowOff>47625</xdr:rowOff>
    </xdr:to>
    <xdr:pic>
      <xdr:nvPicPr>
        <xdr:cNvPr id="4" name="ComboBox2"/>
        <xdr:cNvPicPr preferRelativeResize="1">
          <a:picLocks noChangeAspect="1"/>
        </xdr:cNvPicPr>
      </xdr:nvPicPr>
      <xdr:blipFill>
        <a:blip r:embed="rId3"/>
        <a:stretch>
          <a:fillRect/>
        </a:stretch>
      </xdr:blipFill>
      <xdr:spPr>
        <a:xfrm>
          <a:off x="2038350" y="1162050"/>
          <a:ext cx="1257300" cy="209550"/>
        </a:xfrm>
        <a:prstGeom prst="rect">
          <a:avLst/>
        </a:prstGeom>
        <a:noFill/>
        <a:ln w="9525" cmpd="sng">
          <a:noFill/>
        </a:ln>
      </xdr:spPr>
    </xdr:pic>
    <xdr:clientData/>
  </xdr:twoCellAnchor>
  <xdr:twoCellAnchor editAs="oneCell">
    <xdr:from>
      <xdr:col>2</xdr:col>
      <xdr:colOff>19050</xdr:colOff>
      <xdr:row>9</xdr:row>
      <xdr:rowOff>0</xdr:rowOff>
    </xdr:from>
    <xdr:to>
      <xdr:col>3</xdr:col>
      <xdr:colOff>428625</xdr:colOff>
      <xdr:row>10</xdr:row>
      <xdr:rowOff>47625</xdr:rowOff>
    </xdr:to>
    <xdr:pic>
      <xdr:nvPicPr>
        <xdr:cNvPr id="5" name="ComboBox3"/>
        <xdr:cNvPicPr preferRelativeResize="1">
          <a:picLocks noChangeAspect="1"/>
        </xdr:cNvPicPr>
      </xdr:nvPicPr>
      <xdr:blipFill>
        <a:blip r:embed="rId3"/>
        <a:stretch>
          <a:fillRect/>
        </a:stretch>
      </xdr:blipFill>
      <xdr:spPr>
        <a:xfrm>
          <a:off x="2038350" y="1400175"/>
          <a:ext cx="1257300" cy="209550"/>
        </a:xfrm>
        <a:prstGeom prst="rect">
          <a:avLst/>
        </a:prstGeom>
        <a:noFill/>
        <a:ln w="9525" cmpd="sng">
          <a:noFill/>
        </a:ln>
      </xdr:spPr>
    </xdr:pic>
    <xdr:clientData/>
  </xdr:twoCellAnchor>
  <xdr:twoCellAnchor editAs="oneCell">
    <xdr:from>
      <xdr:col>2</xdr:col>
      <xdr:colOff>19050</xdr:colOff>
      <xdr:row>11</xdr:row>
      <xdr:rowOff>0</xdr:rowOff>
    </xdr:from>
    <xdr:to>
      <xdr:col>3</xdr:col>
      <xdr:colOff>428625</xdr:colOff>
      <xdr:row>12</xdr:row>
      <xdr:rowOff>47625</xdr:rowOff>
    </xdr:to>
    <xdr:pic>
      <xdr:nvPicPr>
        <xdr:cNvPr id="6" name="ComboBox4"/>
        <xdr:cNvPicPr preferRelativeResize="1">
          <a:picLocks noChangeAspect="1"/>
        </xdr:cNvPicPr>
      </xdr:nvPicPr>
      <xdr:blipFill>
        <a:blip r:embed="rId3"/>
        <a:stretch>
          <a:fillRect/>
        </a:stretch>
      </xdr:blipFill>
      <xdr:spPr>
        <a:xfrm>
          <a:off x="2038350" y="1638300"/>
          <a:ext cx="1257300" cy="209550"/>
        </a:xfrm>
        <a:prstGeom prst="rect">
          <a:avLst/>
        </a:prstGeom>
        <a:noFill/>
        <a:ln w="9525" cmpd="sng">
          <a:noFill/>
        </a:ln>
      </xdr:spPr>
    </xdr:pic>
    <xdr:clientData/>
  </xdr:twoCellAnchor>
  <xdr:twoCellAnchor editAs="oneCell">
    <xdr:from>
      <xdr:col>2</xdr:col>
      <xdr:colOff>19050</xdr:colOff>
      <xdr:row>13</xdr:row>
      <xdr:rowOff>0</xdr:rowOff>
    </xdr:from>
    <xdr:to>
      <xdr:col>3</xdr:col>
      <xdr:colOff>428625</xdr:colOff>
      <xdr:row>14</xdr:row>
      <xdr:rowOff>47625</xdr:rowOff>
    </xdr:to>
    <xdr:pic>
      <xdr:nvPicPr>
        <xdr:cNvPr id="7" name="ComboBox5"/>
        <xdr:cNvPicPr preferRelativeResize="1">
          <a:picLocks noChangeAspect="1"/>
        </xdr:cNvPicPr>
      </xdr:nvPicPr>
      <xdr:blipFill>
        <a:blip r:embed="rId3"/>
        <a:stretch>
          <a:fillRect/>
        </a:stretch>
      </xdr:blipFill>
      <xdr:spPr>
        <a:xfrm>
          <a:off x="2038350" y="1876425"/>
          <a:ext cx="1257300" cy="209550"/>
        </a:xfrm>
        <a:prstGeom prst="rect">
          <a:avLst/>
        </a:prstGeom>
        <a:noFill/>
        <a:ln w="9525" cmpd="sng">
          <a:noFill/>
        </a:ln>
      </xdr:spPr>
    </xdr:pic>
    <xdr:clientData/>
  </xdr:twoCellAnchor>
  <xdr:twoCellAnchor editAs="oneCell">
    <xdr:from>
      <xdr:col>2</xdr:col>
      <xdr:colOff>19050</xdr:colOff>
      <xdr:row>15</xdr:row>
      <xdr:rowOff>0</xdr:rowOff>
    </xdr:from>
    <xdr:to>
      <xdr:col>3</xdr:col>
      <xdr:colOff>428625</xdr:colOff>
      <xdr:row>16</xdr:row>
      <xdr:rowOff>47625</xdr:rowOff>
    </xdr:to>
    <xdr:pic>
      <xdr:nvPicPr>
        <xdr:cNvPr id="8" name="ComboBox6"/>
        <xdr:cNvPicPr preferRelativeResize="1">
          <a:picLocks noChangeAspect="1"/>
        </xdr:cNvPicPr>
      </xdr:nvPicPr>
      <xdr:blipFill>
        <a:blip r:embed="rId3"/>
        <a:stretch>
          <a:fillRect/>
        </a:stretch>
      </xdr:blipFill>
      <xdr:spPr>
        <a:xfrm>
          <a:off x="2038350" y="2114550"/>
          <a:ext cx="1257300" cy="209550"/>
        </a:xfrm>
        <a:prstGeom prst="rect">
          <a:avLst/>
        </a:prstGeom>
        <a:noFill/>
        <a:ln w="9525" cmpd="sng">
          <a:noFill/>
        </a:ln>
      </xdr:spPr>
    </xdr:pic>
    <xdr:clientData/>
  </xdr:twoCellAnchor>
  <xdr:twoCellAnchor editAs="oneCell">
    <xdr:from>
      <xdr:col>2</xdr:col>
      <xdr:colOff>19050</xdr:colOff>
      <xdr:row>17</xdr:row>
      <xdr:rowOff>0</xdr:rowOff>
    </xdr:from>
    <xdr:to>
      <xdr:col>3</xdr:col>
      <xdr:colOff>428625</xdr:colOff>
      <xdr:row>18</xdr:row>
      <xdr:rowOff>47625</xdr:rowOff>
    </xdr:to>
    <xdr:pic>
      <xdr:nvPicPr>
        <xdr:cNvPr id="9" name="ComboBox7"/>
        <xdr:cNvPicPr preferRelativeResize="1">
          <a:picLocks noChangeAspect="1"/>
        </xdr:cNvPicPr>
      </xdr:nvPicPr>
      <xdr:blipFill>
        <a:blip r:embed="rId3"/>
        <a:stretch>
          <a:fillRect/>
        </a:stretch>
      </xdr:blipFill>
      <xdr:spPr>
        <a:xfrm>
          <a:off x="2038350" y="2352675"/>
          <a:ext cx="1257300" cy="209550"/>
        </a:xfrm>
        <a:prstGeom prst="rect">
          <a:avLst/>
        </a:prstGeom>
        <a:noFill/>
        <a:ln w="9525" cmpd="sng">
          <a:noFill/>
        </a:ln>
      </xdr:spPr>
    </xdr:pic>
    <xdr:clientData/>
  </xdr:twoCellAnchor>
  <xdr:twoCellAnchor editAs="oneCell">
    <xdr:from>
      <xdr:col>2</xdr:col>
      <xdr:colOff>19050</xdr:colOff>
      <xdr:row>19</xdr:row>
      <xdr:rowOff>0</xdr:rowOff>
    </xdr:from>
    <xdr:to>
      <xdr:col>3</xdr:col>
      <xdr:colOff>428625</xdr:colOff>
      <xdr:row>20</xdr:row>
      <xdr:rowOff>47625</xdr:rowOff>
    </xdr:to>
    <xdr:pic>
      <xdr:nvPicPr>
        <xdr:cNvPr id="10" name="ComboBox8"/>
        <xdr:cNvPicPr preferRelativeResize="1">
          <a:picLocks noChangeAspect="1"/>
        </xdr:cNvPicPr>
      </xdr:nvPicPr>
      <xdr:blipFill>
        <a:blip r:embed="rId3"/>
        <a:stretch>
          <a:fillRect/>
        </a:stretch>
      </xdr:blipFill>
      <xdr:spPr>
        <a:xfrm>
          <a:off x="2038350" y="2590800"/>
          <a:ext cx="1257300" cy="209550"/>
        </a:xfrm>
        <a:prstGeom prst="rect">
          <a:avLst/>
        </a:prstGeom>
        <a:noFill/>
        <a:ln w="9525" cmpd="sng">
          <a:noFill/>
        </a:ln>
      </xdr:spPr>
    </xdr:pic>
    <xdr:clientData/>
  </xdr:twoCellAnchor>
  <xdr:twoCellAnchor editAs="oneCell">
    <xdr:from>
      <xdr:col>3</xdr:col>
      <xdr:colOff>476250</xdr:colOff>
      <xdr:row>11</xdr:row>
      <xdr:rowOff>0</xdr:rowOff>
    </xdr:from>
    <xdr:to>
      <xdr:col>14</xdr:col>
      <xdr:colOff>161925</xdr:colOff>
      <xdr:row>12</xdr:row>
      <xdr:rowOff>28575</xdr:rowOff>
    </xdr:to>
    <xdr:pic>
      <xdr:nvPicPr>
        <xdr:cNvPr id="11" name="SpinButton1"/>
        <xdr:cNvPicPr preferRelativeResize="1">
          <a:picLocks noChangeAspect="1"/>
        </xdr:cNvPicPr>
      </xdr:nvPicPr>
      <xdr:blipFill>
        <a:blip r:embed="rId4"/>
        <a:stretch>
          <a:fillRect/>
        </a:stretch>
      </xdr:blipFill>
      <xdr:spPr>
        <a:xfrm>
          <a:off x="3343275" y="1638300"/>
          <a:ext cx="400050" cy="190500"/>
        </a:xfrm>
        <a:prstGeom prst="rect">
          <a:avLst/>
        </a:prstGeom>
        <a:noFill/>
        <a:ln w="9525" cmpd="sng">
          <a:noFill/>
        </a:ln>
      </xdr:spPr>
    </xdr:pic>
    <xdr:clientData/>
  </xdr:twoCellAnchor>
  <xdr:twoCellAnchor editAs="oneCell">
    <xdr:from>
      <xdr:col>3</xdr:col>
      <xdr:colOff>476250</xdr:colOff>
      <xdr:row>13</xdr:row>
      <xdr:rowOff>0</xdr:rowOff>
    </xdr:from>
    <xdr:to>
      <xdr:col>14</xdr:col>
      <xdr:colOff>161925</xdr:colOff>
      <xdr:row>14</xdr:row>
      <xdr:rowOff>28575</xdr:rowOff>
    </xdr:to>
    <xdr:pic>
      <xdr:nvPicPr>
        <xdr:cNvPr id="12" name="SpinButton2"/>
        <xdr:cNvPicPr preferRelativeResize="1">
          <a:picLocks noChangeAspect="1"/>
        </xdr:cNvPicPr>
      </xdr:nvPicPr>
      <xdr:blipFill>
        <a:blip r:embed="rId4"/>
        <a:stretch>
          <a:fillRect/>
        </a:stretch>
      </xdr:blipFill>
      <xdr:spPr>
        <a:xfrm>
          <a:off x="3343275" y="1876425"/>
          <a:ext cx="400050" cy="190500"/>
        </a:xfrm>
        <a:prstGeom prst="rect">
          <a:avLst/>
        </a:prstGeom>
        <a:noFill/>
        <a:ln w="9525" cmpd="sng">
          <a:noFill/>
        </a:ln>
      </xdr:spPr>
    </xdr:pic>
    <xdr:clientData/>
  </xdr:twoCellAnchor>
  <xdr:twoCellAnchor editAs="oneCell">
    <xdr:from>
      <xdr:col>3</xdr:col>
      <xdr:colOff>476250</xdr:colOff>
      <xdr:row>15</xdr:row>
      <xdr:rowOff>0</xdr:rowOff>
    </xdr:from>
    <xdr:to>
      <xdr:col>14</xdr:col>
      <xdr:colOff>161925</xdr:colOff>
      <xdr:row>16</xdr:row>
      <xdr:rowOff>28575</xdr:rowOff>
    </xdr:to>
    <xdr:pic>
      <xdr:nvPicPr>
        <xdr:cNvPr id="13" name="SpinButton3"/>
        <xdr:cNvPicPr preferRelativeResize="1">
          <a:picLocks noChangeAspect="1"/>
        </xdr:cNvPicPr>
      </xdr:nvPicPr>
      <xdr:blipFill>
        <a:blip r:embed="rId4"/>
        <a:stretch>
          <a:fillRect/>
        </a:stretch>
      </xdr:blipFill>
      <xdr:spPr>
        <a:xfrm>
          <a:off x="3343275" y="2114550"/>
          <a:ext cx="400050" cy="190500"/>
        </a:xfrm>
        <a:prstGeom prst="rect">
          <a:avLst/>
        </a:prstGeom>
        <a:noFill/>
        <a:ln w="9525" cmpd="sng">
          <a:noFill/>
        </a:ln>
      </xdr:spPr>
    </xdr:pic>
    <xdr:clientData/>
  </xdr:twoCellAnchor>
  <xdr:twoCellAnchor editAs="oneCell">
    <xdr:from>
      <xdr:col>3</xdr:col>
      <xdr:colOff>476250</xdr:colOff>
      <xdr:row>17</xdr:row>
      <xdr:rowOff>0</xdr:rowOff>
    </xdr:from>
    <xdr:to>
      <xdr:col>14</xdr:col>
      <xdr:colOff>161925</xdr:colOff>
      <xdr:row>18</xdr:row>
      <xdr:rowOff>28575</xdr:rowOff>
    </xdr:to>
    <xdr:pic>
      <xdr:nvPicPr>
        <xdr:cNvPr id="14" name="SpinButton4"/>
        <xdr:cNvPicPr preferRelativeResize="1">
          <a:picLocks noChangeAspect="1"/>
        </xdr:cNvPicPr>
      </xdr:nvPicPr>
      <xdr:blipFill>
        <a:blip r:embed="rId5"/>
        <a:stretch>
          <a:fillRect/>
        </a:stretch>
      </xdr:blipFill>
      <xdr:spPr>
        <a:xfrm>
          <a:off x="3343275" y="2352675"/>
          <a:ext cx="400050" cy="190500"/>
        </a:xfrm>
        <a:prstGeom prst="rect">
          <a:avLst/>
        </a:prstGeom>
        <a:noFill/>
        <a:ln w="9525" cmpd="sng">
          <a:noFill/>
        </a:ln>
      </xdr:spPr>
    </xdr:pic>
    <xdr:clientData/>
  </xdr:twoCellAnchor>
  <xdr:twoCellAnchor editAs="oneCell">
    <xdr:from>
      <xdr:col>3</xdr:col>
      <xdr:colOff>476250</xdr:colOff>
      <xdr:row>19</xdr:row>
      <xdr:rowOff>0</xdr:rowOff>
    </xdr:from>
    <xdr:to>
      <xdr:col>14</xdr:col>
      <xdr:colOff>161925</xdr:colOff>
      <xdr:row>20</xdr:row>
      <xdr:rowOff>28575</xdr:rowOff>
    </xdr:to>
    <xdr:pic>
      <xdr:nvPicPr>
        <xdr:cNvPr id="15" name="SpinButton5"/>
        <xdr:cNvPicPr preferRelativeResize="1">
          <a:picLocks noChangeAspect="1"/>
        </xdr:cNvPicPr>
      </xdr:nvPicPr>
      <xdr:blipFill>
        <a:blip r:embed="rId4"/>
        <a:stretch>
          <a:fillRect/>
        </a:stretch>
      </xdr:blipFill>
      <xdr:spPr>
        <a:xfrm>
          <a:off x="3343275" y="2590800"/>
          <a:ext cx="400050" cy="190500"/>
        </a:xfrm>
        <a:prstGeom prst="rect">
          <a:avLst/>
        </a:prstGeom>
        <a:noFill/>
        <a:ln w="9525" cmpd="sng">
          <a:noFill/>
        </a:ln>
      </xdr:spPr>
    </xdr:pic>
    <xdr:clientData/>
  </xdr:twoCellAnchor>
  <xdr:twoCellAnchor editAs="oneCell">
    <xdr:from>
      <xdr:col>2</xdr:col>
      <xdr:colOff>19050</xdr:colOff>
      <xdr:row>21</xdr:row>
      <xdr:rowOff>0</xdr:rowOff>
    </xdr:from>
    <xdr:to>
      <xdr:col>3</xdr:col>
      <xdr:colOff>428625</xdr:colOff>
      <xdr:row>22</xdr:row>
      <xdr:rowOff>47625</xdr:rowOff>
    </xdr:to>
    <xdr:pic>
      <xdr:nvPicPr>
        <xdr:cNvPr id="16" name="ComboBox9"/>
        <xdr:cNvPicPr preferRelativeResize="1">
          <a:picLocks noChangeAspect="1"/>
        </xdr:cNvPicPr>
      </xdr:nvPicPr>
      <xdr:blipFill>
        <a:blip r:embed="rId3"/>
        <a:stretch>
          <a:fillRect/>
        </a:stretch>
      </xdr:blipFill>
      <xdr:spPr>
        <a:xfrm>
          <a:off x="2038350" y="2828925"/>
          <a:ext cx="1257300" cy="209550"/>
        </a:xfrm>
        <a:prstGeom prst="rect">
          <a:avLst/>
        </a:prstGeom>
        <a:noFill/>
        <a:ln w="9525" cmpd="sng">
          <a:noFill/>
        </a:ln>
      </xdr:spPr>
    </xdr:pic>
    <xdr:clientData/>
  </xdr:twoCellAnchor>
  <xdr:twoCellAnchor editAs="oneCell">
    <xdr:from>
      <xdr:col>2</xdr:col>
      <xdr:colOff>19050</xdr:colOff>
      <xdr:row>23</xdr:row>
      <xdr:rowOff>0</xdr:rowOff>
    </xdr:from>
    <xdr:to>
      <xdr:col>3</xdr:col>
      <xdr:colOff>428625</xdr:colOff>
      <xdr:row>24</xdr:row>
      <xdr:rowOff>47625</xdr:rowOff>
    </xdr:to>
    <xdr:pic>
      <xdr:nvPicPr>
        <xdr:cNvPr id="17" name="ComboBox10"/>
        <xdr:cNvPicPr preferRelativeResize="1">
          <a:picLocks noChangeAspect="1"/>
        </xdr:cNvPicPr>
      </xdr:nvPicPr>
      <xdr:blipFill>
        <a:blip r:embed="rId3"/>
        <a:stretch>
          <a:fillRect/>
        </a:stretch>
      </xdr:blipFill>
      <xdr:spPr>
        <a:xfrm>
          <a:off x="2038350" y="3067050"/>
          <a:ext cx="1257300" cy="209550"/>
        </a:xfrm>
        <a:prstGeom prst="rect">
          <a:avLst/>
        </a:prstGeom>
        <a:noFill/>
        <a:ln w="9525" cmpd="sng">
          <a:noFill/>
        </a:ln>
      </xdr:spPr>
    </xdr:pic>
    <xdr:clientData/>
  </xdr:twoCellAnchor>
  <xdr:twoCellAnchor editAs="oneCell">
    <xdr:from>
      <xdr:col>2</xdr:col>
      <xdr:colOff>19050</xdr:colOff>
      <xdr:row>25</xdr:row>
      <xdr:rowOff>0</xdr:rowOff>
    </xdr:from>
    <xdr:to>
      <xdr:col>3</xdr:col>
      <xdr:colOff>428625</xdr:colOff>
      <xdr:row>26</xdr:row>
      <xdr:rowOff>47625</xdr:rowOff>
    </xdr:to>
    <xdr:pic>
      <xdr:nvPicPr>
        <xdr:cNvPr id="18" name="ComboBox11"/>
        <xdr:cNvPicPr preferRelativeResize="1">
          <a:picLocks noChangeAspect="1"/>
        </xdr:cNvPicPr>
      </xdr:nvPicPr>
      <xdr:blipFill>
        <a:blip r:embed="rId3"/>
        <a:stretch>
          <a:fillRect/>
        </a:stretch>
      </xdr:blipFill>
      <xdr:spPr>
        <a:xfrm>
          <a:off x="2038350" y="3305175"/>
          <a:ext cx="1257300" cy="209550"/>
        </a:xfrm>
        <a:prstGeom prst="rect">
          <a:avLst/>
        </a:prstGeom>
        <a:noFill/>
        <a:ln w="9525" cmpd="sng">
          <a:noFill/>
        </a:ln>
      </xdr:spPr>
    </xdr:pic>
    <xdr:clientData/>
  </xdr:twoCellAnchor>
  <xdr:twoCellAnchor editAs="oneCell">
    <xdr:from>
      <xdr:col>2</xdr:col>
      <xdr:colOff>19050</xdr:colOff>
      <xdr:row>27</xdr:row>
      <xdr:rowOff>0</xdr:rowOff>
    </xdr:from>
    <xdr:to>
      <xdr:col>3</xdr:col>
      <xdr:colOff>428625</xdr:colOff>
      <xdr:row>28</xdr:row>
      <xdr:rowOff>47625</xdr:rowOff>
    </xdr:to>
    <xdr:pic>
      <xdr:nvPicPr>
        <xdr:cNvPr id="19" name="ComboBox12"/>
        <xdr:cNvPicPr preferRelativeResize="1">
          <a:picLocks noChangeAspect="1"/>
        </xdr:cNvPicPr>
      </xdr:nvPicPr>
      <xdr:blipFill>
        <a:blip r:embed="rId3"/>
        <a:stretch>
          <a:fillRect/>
        </a:stretch>
      </xdr:blipFill>
      <xdr:spPr>
        <a:xfrm>
          <a:off x="2038350" y="3543300"/>
          <a:ext cx="1257300" cy="209550"/>
        </a:xfrm>
        <a:prstGeom prst="rect">
          <a:avLst/>
        </a:prstGeom>
        <a:noFill/>
        <a:ln w="9525" cmpd="sng">
          <a:noFill/>
        </a:ln>
      </xdr:spPr>
    </xdr:pic>
    <xdr:clientData/>
  </xdr:twoCellAnchor>
  <xdr:twoCellAnchor editAs="oneCell">
    <xdr:from>
      <xdr:col>2</xdr:col>
      <xdr:colOff>19050</xdr:colOff>
      <xdr:row>29</xdr:row>
      <xdr:rowOff>0</xdr:rowOff>
    </xdr:from>
    <xdr:to>
      <xdr:col>3</xdr:col>
      <xdr:colOff>428625</xdr:colOff>
      <xdr:row>30</xdr:row>
      <xdr:rowOff>47625</xdr:rowOff>
    </xdr:to>
    <xdr:pic>
      <xdr:nvPicPr>
        <xdr:cNvPr id="20" name="ComboBox13"/>
        <xdr:cNvPicPr preferRelativeResize="1">
          <a:picLocks noChangeAspect="1"/>
        </xdr:cNvPicPr>
      </xdr:nvPicPr>
      <xdr:blipFill>
        <a:blip r:embed="rId3"/>
        <a:stretch>
          <a:fillRect/>
        </a:stretch>
      </xdr:blipFill>
      <xdr:spPr>
        <a:xfrm>
          <a:off x="2038350" y="3781425"/>
          <a:ext cx="1257300" cy="209550"/>
        </a:xfrm>
        <a:prstGeom prst="rect">
          <a:avLst/>
        </a:prstGeom>
        <a:noFill/>
        <a:ln w="9525" cmpd="sng">
          <a:noFill/>
        </a:ln>
      </xdr:spPr>
    </xdr:pic>
    <xdr:clientData/>
  </xdr:twoCellAnchor>
  <xdr:twoCellAnchor editAs="oneCell">
    <xdr:from>
      <xdr:col>3</xdr:col>
      <xdr:colOff>476250</xdr:colOff>
      <xdr:row>21</xdr:row>
      <xdr:rowOff>0</xdr:rowOff>
    </xdr:from>
    <xdr:to>
      <xdr:col>14</xdr:col>
      <xdr:colOff>161925</xdr:colOff>
      <xdr:row>22</xdr:row>
      <xdr:rowOff>28575</xdr:rowOff>
    </xdr:to>
    <xdr:pic>
      <xdr:nvPicPr>
        <xdr:cNvPr id="21" name="SpinButton6"/>
        <xdr:cNvPicPr preferRelativeResize="1">
          <a:picLocks noChangeAspect="1"/>
        </xdr:cNvPicPr>
      </xdr:nvPicPr>
      <xdr:blipFill>
        <a:blip r:embed="rId4"/>
        <a:stretch>
          <a:fillRect/>
        </a:stretch>
      </xdr:blipFill>
      <xdr:spPr>
        <a:xfrm>
          <a:off x="3343275" y="2828925"/>
          <a:ext cx="400050" cy="190500"/>
        </a:xfrm>
        <a:prstGeom prst="rect">
          <a:avLst/>
        </a:prstGeom>
        <a:noFill/>
        <a:ln w="9525" cmpd="sng">
          <a:noFill/>
        </a:ln>
      </xdr:spPr>
    </xdr:pic>
    <xdr:clientData/>
  </xdr:twoCellAnchor>
  <xdr:twoCellAnchor editAs="oneCell">
    <xdr:from>
      <xdr:col>3</xdr:col>
      <xdr:colOff>476250</xdr:colOff>
      <xdr:row>23</xdr:row>
      <xdr:rowOff>0</xdr:rowOff>
    </xdr:from>
    <xdr:to>
      <xdr:col>14</xdr:col>
      <xdr:colOff>161925</xdr:colOff>
      <xdr:row>24</xdr:row>
      <xdr:rowOff>28575</xdr:rowOff>
    </xdr:to>
    <xdr:pic>
      <xdr:nvPicPr>
        <xdr:cNvPr id="22" name="SpinButton7"/>
        <xdr:cNvPicPr preferRelativeResize="1">
          <a:picLocks noChangeAspect="1"/>
        </xdr:cNvPicPr>
      </xdr:nvPicPr>
      <xdr:blipFill>
        <a:blip r:embed="rId4"/>
        <a:stretch>
          <a:fillRect/>
        </a:stretch>
      </xdr:blipFill>
      <xdr:spPr>
        <a:xfrm>
          <a:off x="3343275" y="3067050"/>
          <a:ext cx="400050" cy="190500"/>
        </a:xfrm>
        <a:prstGeom prst="rect">
          <a:avLst/>
        </a:prstGeom>
        <a:noFill/>
        <a:ln w="9525" cmpd="sng">
          <a:noFill/>
        </a:ln>
      </xdr:spPr>
    </xdr:pic>
    <xdr:clientData/>
  </xdr:twoCellAnchor>
  <xdr:twoCellAnchor editAs="oneCell">
    <xdr:from>
      <xdr:col>3</xdr:col>
      <xdr:colOff>476250</xdr:colOff>
      <xdr:row>25</xdr:row>
      <xdr:rowOff>0</xdr:rowOff>
    </xdr:from>
    <xdr:to>
      <xdr:col>14</xdr:col>
      <xdr:colOff>161925</xdr:colOff>
      <xdr:row>26</xdr:row>
      <xdr:rowOff>28575</xdr:rowOff>
    </xdr:to>
    <xdr:pic>
      <xdr:nvPicPr>
        <xdr:cNvPr id="23" name="SpinButton8"/>
        <xdr:cNvPicPr preferRelativeResize="1">
          <a:picLocks noChangeAspect="1"/>
        </xdr:cNvPicPr>
      </xdr:nvPicPr>
      <xdr:blipFill>
        <a:blip r:embed="rId4"/>
        <a:stretch>
          <a:fillRect/>
        </a:stretch>
      </xdr:blipFill>
      <xdr:spPr>
        <a:xfrm>
          <a:off x="3343275" y="3305175"/>
          <a:ext cx="400050" cy="190500"/>
        </a:xfrm>
        <a:prstGeom prst="rect">
          <a:avLst/>
        </a:prstGeom>
        <a:noFill/>
        <a:ln w="9525" cmpd="sng">
          <a:noFill/>
        </a:ln>
      </xdr:spPr>
    </xdr:pic>
    <xdr:clientData/>
  </xdr:twoCellAnchor>
  <xdr:twoCellAnchor editAs="oneCell">
    <xdr:from>
      <xdr:col>3</xdr:col>
      <xdr:colOff>476250</xdr:colOff>
      <xdr:row>27</xdr:row>
      <xdr:rowOff>0</xdr:rowOff>
    </xdr:from>
    <xdr:to>
      <xdr:col>14</xdr:col>
      <xdr:colOff>161925</xdr:colOff>
      <xdr:row>28</xdr:row>
      <xdr:rowOff>28575</xdr:rowOff>
    </xdr:to>
    <xdr:pic>
      <xdr:nvPicPr>
        <xdr:cNvPr id="24" name="SpinButton9"/>
        <xdr:cNvPicPr preferRelativeResize="1">
          <a:picLocks noChangeAspect="1"/>
        </xdr:cNvPicPr>
      </xdr:nvPicPr>
      <xdr:blipFill>
        <a:blip r:embed="rId4"/>
        <a:stretch>
          <a:fillRect/>
        </a:stretch>
      </xdr:blipFill>
      <xdr:spPr>
        <a:xfrm>
          <a:off x="3343275" y="3543300"/>
          <a:ext cx="400050" cy="190500"/>
        </a:xfrm>
        <a:prstGeom prst="rect">
          <a:avLst/>
        </a:prstGeom>
        <a:noFill/>
        <a:ln w="9525" cmpd="sng">
          <a:noFill/>
        </a:ln>
      </xdr:spPr>
    </xdr:pic>
    <xdr:clientData/>
  </xdr:twoCellAnchor>
  <xdr:twoCellAnchor editAs="oneCell">
    <xdr:from>
      <xdr:col>3</xdr:col>
      <xdr:colOff>476250</xdr:colOff>
      <xdr:row>29</xdr:row>
      <xdr:rowOff>0</xdr:rowOff>
    </xdr:from>
    <xdr:to>
      <xdr:col>14</xdr:col>
      <xdr:colOff>161925</xdr:colOff>
      <xdr:row>30</xdr:row>
      <xdr:rowOff>28575</xdr:rowOff>
    </xdr:to>
    <xdr:pic>
      <xdr:nvPicPr>
        <xdr:cNvPr id="25" name="SpinButton10"/>
        <xdr:cNvPicPr preferRelativeResize="1">
          <a:picLocks noChangeAspect="1"/>
        </xdr:cNvPicPr>
      </xdr:nvPicPr>
      <xdr:blipFill>
        <a:blip r:embed="rId4"/>
        <a:stretch>
          <a:fillRect/>
        </a:stretch>
      </xdr:blipFill>
      <xdr:spPr>
        <a:xfrm>
          <a:off x="3343275" y="3781425"/>
          <a:ext cx="400050" cy="190500"/>
        </a:xfrm>
        <a:prstGeom prst="rect">
          <a:avLst/>
        </a:prstGeom>
        <a:noFill/>
        <a:ln w="9525" cmpd="sng">
          <a:noFill/>
        </a:ln>
      </xdr:spPr>
    </xdr:pic>
    <xdr:clientData/>
  </xdr:twoCellAnchor>
  <xdr:twoCellAnchor editAs="oneCell">
    <xdr:from>
      <xdr:col>15</xdr:col>
      <xdr:colOff>9525</xdr:colOff>
      <xdr:row>2</xdr:row>
      <xdr:rowOff>57150</xdr:rowOff>
    </xdr:from>
    <xdr:to>
      <xdr:col>18</xdr:col>
      <xdr:colOff>342900</xdr:colOff>
      <xdr:row>3</xdr:row>
      <xdr:rowOff>152400</xdr:rowOff>
    </xdr:to>
    <xdr:pic>
      <xdr:nvPicPr>
        <xdr:cNvPr id="26" name="CheckBox1"/>
        <xdr:cNvPicPr preferRelativeResize="1">
          <a:picLocks noChangeAspect="1"/>
        </xdr:cNvPicPr>
      </xdr:nvPicPr>
      <xdr:blipFill>
        <a:blip r:embed="rId6"/>
        <a:stretch>
          <a:fillRect/>
        </a:stretch>
      </xdr:blipFill>
      <xdr:spPr>
        <a:xfrm>
          <a:off x="3905250" y="495300"/>
          <a:ext cx="21621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114300</xdr:rowOff>
    </xdr:from>
    <xdr:to>
      <xdr:col>4</xdr:col>
      <xdr:colOff>457200</xdr:colOff>
      <xdr:row>2</xdr:row>
      <xdr:rowOff>171450</xdr:rowOff>
    </xdr:to>
    <xdr:pic>
      <xdr:nvPicPr>
        <xdr:cNvPr id="1" name="Picture 9"/>
        <xdr:cNvPicPr preferRelativeResize="1">
          <a:picLocks noChangeAspect="1"/>
        </xdr:cNvPicPr>
      </xdr:nvPicPr>
      <xdr:blipFill>
        <a:blip r:embed="rId1"/>
        <a:stretch>
          <a:fillRect/>
        </a:stretch>
      </xdr:blipFill>
      <xdr:spPr>
        <a:xfrm>
          <a:off x="638175" y="114300"/>
          <a:ext cx="22574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lwlanum@xlgizmos.com"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2:U38"/>
  <sheetViews>
    <sheetView showGridLines="0" showRowColHeaders="0" showZeros="0" tabSelected="1" workbookViewId="0" topLeftCell="A1">
      <selection activeCell="C3" sqref="C3:D3"/>
    </sheetView>
  </sheetViews>
  <sheetFormatPr defaultColWidth="9.140625" defaultRowHeight="12.75"/>
  <cols>
    <col min="1" max="1" width="18.7109375" style="1" customWidth="1"/>
    <col min="2" max="2" width="11.57421875" style="2" customWidth="1"/>
    <col min="3" max="3" width="12.7109375" style="1" customWidth="1"/>
    <col min="4" max="4" width="10.7109375" style="1" customWidth="1"/>
    <col min="5" max="5" width="2.00390625" style="3" hidden="1" customWidth="1"/>
    <col min="6" max="6" width="5.8515625" style="3" hidden="1" customWidth="1"/>
    <col min="7" max="7" width="13.8515625" style="22" hidden="1" customWidth="1"/>
    <col min="8" max="8" width="11.00390625" style="22" hidden="1" customWidth="1"/>
    <col min="9" max="9" width="11.57421875" style="22" hidden="1" customWidth="1"/>
    <col min="10" max="10" width="9.7109375" style="22" hidden="1" customWidth="1"/>
    <col min="11" max="11" width="7.28125" style="22" hidden="1" customWidth="1"/>
    <col min="12" max="13" width="9.28125" style="22" hidden="1" customWidth="1"/>
    <col min="14" max="14" width="0.13671875" style="22" hidden="1" customWidth="1"/>
    <col min="15" max="15" width="4.7109375" style="1" customWidth="1"/>
    <col min="16" max="16" width="9.140625" style="59" customWidth="1"/>
    <col min="17" max="18" width="9.140625" style="1" customWidth="1"/>
    <col min="19" max="19" width="11.140625" style="1" customWidth="1"/>
    <col min="20" max="20" width="1.7109375" style="1" customWidth="1"/>
    <col min="21" max="16384" width="9.140625" style="1" customWidth="1"/>
  </cols>
  <sheetData>
    <row r="1" ht="9.75" customHeight="1" thickBot="1"/>
    <row r="2" spans="1:21" s="60" customFormat="1" ht="24.75" customHeight="1">
      <c r="A2" s="128" t="s">
        <v>150</v>
      </c>
      <c r="B2" s="61"/>
      <c r="C2" s="62" t="str">
        <f>'Control Panel'!G5</f>
        <v>Your Company Name</v>
      </c>
      <c r="D2" s="63"/>
      <c r="E2" s="64"/>
      <c r="F2" s="64"/>
      <c r="G2" s="65"/>
      <c r="H2" s="65"/>
      <c r="I2" s="65"/>
      <c r="J2" s="65"/>
      <c r="K2" s="65"/>
      <c r="L2" s="65"/>
      <c r="M2" s="65"/>
      <c r="N2" s="65"/>
      <c r="O2" s="66"/>
      <c r="P2" s="67"/>
      <c r="Q2" s="66"/>
      <c r="R2" s="68"/>
      <c r="S2" s="132">
        <f ca="1">TODAY()</f>
        <v>38223</v>
      </c>
      <c r="T2" s="133"/>
      <c r="U2" s="69"/>
    </row>
    <row r="3" spans="1:21" ht="12.75" customHeight="1">
      <c r="A3" s="129" t="s">
        <v>170</v>
      </c>
      <c r="B3" s="6" t="s">
        <v>0</v>
      </c>
      <c r="C3" s="188"/>
      <c r="D3" s="189"/>
      <c r="E3" s="5"/>
      <c r="F3" s="5"/>
      <c r="G3" s="20"/>
      <c r="H3" s="20"/>
      <c r="I3" s="20"/>
      <c r="J3" s="20"/>
      <c r="K3" s="20"/>
      <c r="L3" s="20"/>
      <c r="M3" s="20"/>
      <c r="N3" s="20"/>
      <c r="O3" s="130"/>
      <c r="P3" s="109"/>
      <c r="Q3" s="13"/>
      <c r="R3" s="4"/>
      <c r="S3" s="15"/>
      <c r="T3" s="134"/>
      <c r="U3"/>
    </row>
    <row r="4" spans="1:21" ht="12.75" customHeight="1">
      <c r="A4" s="4"/>
      <c r="B4" s="6" t="s">
        <v>1</v>
      </c>
      <c r="C4" s="188"/>
      <c r="D4" s="189"/>
      <c r="E4" s="5"/>
      <c r="F4" s="5"/>
      <c r="G4" s="20"/>
      <c r="H4" s="20"/>
      <c r="I4" s="20"/>
      <c r="J4" s="20"/>
      <c r="K4" s="20"/>
      <c r="L4" s="20"/>
      <c r="M4" s="20"/>
      <c r="N4" s="20"/>
      <c r="O4" s="24"/>
      <c r="P4" s="58"/>
      <c r="Q4" s="14"/>
      <c r="R4" s="4"/>
      <c r="S4" s="4"/>
      <c r="T4" s="135"/>
      <c r="U4" s="29"/>
    </row>
    <row r="5" spans="1:21" ht="12.75" customHeight="1">
      <c r="A5" s="4"/>
      <c r="B5" s="6"/>
      <c r="C5" s="18"/>
      <c r="D5" s="4"/>
      <c r="E5" s="5"/>
      <c r="F5" s="5"/>
      <c r="G5" s="20" t="s">
        <v>2</v>
      </c>
      <c r="H5" s="20"/>
      <c r="I5" s="20"/>
      <c r="J5" s="20"/>
      <c r="K5" s="20"/>
      <c r="L5" s="20"/>
      <c r="M5" s="20"/>
      <c r="N5" s="20"/>
      <c r="O5" s="24"/>
      <c r="P5" s="190" t="str">
        <f>'Control Panel'!G17</f>
        <v>Please see the Control Panel to input Your Company Name.  Your special instructions go in this space.</v>
      </c>
      <c r="Q5" s="191"/>
      <c r="R5" s="191"/>
      <c r="S5" s="191"/>
      <c r="T5" s="17"/>
      <c r="U5" s="29"/>
    </row>
    <row r="6" spans="1:21" ht="12.75" customHeight="1">
      <c r="A6" s="4"/>
      <c r="B6" s="124" t="str">
        <f>'Control Panel'!B4</f>
        <v>Ship From</v>
      </c>
      <c r="C6" s="4"/>
      <c r="D6" s="4"/>
      <c r="E6" s="5">
        <v>1</v>
      </c>
      <c r="F6" s="5"/>
      <c r="G6" s="20">
        <f>(E6&gt;1)*(E8&gt;1)*(E10&gt;1)</f>
        <v>0</v>
      </c>
      <c r="H6" s="20"/>
      <c r="I6" s="20"/>
      <c r="J6" s="20"/>
      <c r="K6" s="20"/>
      <c r="L6" s="20"/>
      <c r="M6" s="20"/>
      <c r="N6" s="20"/>
      <c r="O6" s="24"/>
      <c r="P6" s="191"/>
      <c r="Q6" s="191"/>
      <c r="R6" s="191"/>
      <c r="S6" s="191"/>
      <c r="T6" s="135"/>
      <c r="U6"/>
    </row>
    <row r="7" spans="1:20" ht="6" customHeight="1">
      <c r="A7" s="4"/>
      <c r="B7" s="124"/>
      <c r="C7" s="4"/>
      <c r="D7" s="4"/>
      <c r="E7" s="5"/>
      <c r="F7" s="5"/>
      <c r="G7" s="20">
        <f>ISNUMBER(G6)*G6</f>
        <v>0</v>
      </c>
      <c r="H7" s="20"/>
      <c r="I7" s="20"/>
      <c r="J7" s="20"/>
      <c r="K7" s="20"/>
      <c r="L7" s="20"/>
      <c r="M7" s="20"/>
      <c r="N7" s="20"/>
      <c r="O7" s="24"/>
      <c r="P7" s="191"/>
      <c r="Q7" s="191"/>
      <c r="R7" s="191"/>
      <c r="S7" s="191"/>
      <c r="T7" s="7"/>
    </row>
    <row r="8" spans="1:20" ht="12.75" customHeight="1">
      <c r="A8" s="4"/>
      <c r="B8" s="124" t="s">
        <v>3</v>
      </c>
      <c r="C8" s="4"/>
      <c r="D8" s="4"/>
      <c r="E8" s="5">
        <v>1</v>
      </c>
      <c r="F8" s="5"/>
      <c r="G8" s="20">
        <f>MAX(E10,2)</f>
        <v>2</v>
      </c>
      <c r="H8" s="20"/>
      <c r="I8" s="20"/>
      <c r="J8" s="20"/>
      <c r="K8" s="20"/>
      <c r="L8" s="20"/>
      <c r="M8" s="20"/>
      <c r="N8" s="20"/>
      <c r="O8" s="24"/>
      <c r="P8" s="191"/>
      <c r="Q8" s="191"/>
      <c r="R8" s="191"/>
      <c r="S8" s="191"/>
      <c r="T8" s="7"/>
    </row>
    <row r="9" spans="1:20" ht="6" customHeight="1">
      <c r="A9" s="4"/>
      <c r="B9" s="124"/>
      <c r="C9" s="4"/>
      <c r="D9" s="4"/>
      <c r="E9" s="5"/>
      <c r="F9" s="5"/>
      <c r="G9" s="20"/>
      <c r="H9" s="20"/>
      <c r="I9" s="20"/>
      <c r="J9" s="20"/>
      <c r="K9" s="20"/>
      <c r="L9" s="20"/>
      <c r="M9" s="20"/>
      <c r="N9" s="20"/>
      <c r="O9" s="24"/>
      <c r="P9" s="191"/>
      <c r="Q9" s="191"/>
      <c r="R9" s="191"/>
      <c r="S9" s="191"/>
      <c r="T9" s="7"/>
    </row>
    <row r="10" spans="1:20" ht="12.75" customHeight="1">
      <c r="A10" s="4"/>
      <c r="B10" s="124" t="str">
        <f>'Control Panel'!B10</f>
        <v>Ship Via</v>
      </c>
      <c r="C10" s="4"/>
      <c r="D10" s="4"/>
      <c r="E10" s="5">
        <v>1</v>
      </c>
      <c r="F10" s="5"/>
      <c r="G10" s="20" t="s">
        <v>145</v>
      </c>
      <c r="H10" s="20" t="s">
        <v>146</v>
      </c>
      <c r="I10" s="20"/>
      <c r="J10" s="20"/>
      <c r="K10" s="20"/>
      <c r="L10" s="20"/>
      <c r="M10" s="20"/>
      <c r="N10" s="20"/>
      <c r="O10" s="4"/>
      <c r="P10" s="57" t="s">
        <v>5</v>
      </c>
      <c r="Q10" s="57" t="s">
        <v>6</v>
      </c>
      <c r="R10" s="57" t="s">
        <v>7</v>
      </c>
      <c r="S10" s="57" t="s">
        <v>8</v>
      </c>
      <c r="T10" s="7"/>
    </row>
    <row r="11" spans="1:20" ht="6" customHeight="1">
      <c r="A11" s="4"/>
      <c r="B11" s="6"/>
      <c r="C11" s="4"/>
      <c r="D11" s="4"/>
      <c r="E11" s="5"/>
      <c r="F11" s="5"/>
      <c r="G11" s="20"/>
      <c r="H11" s="20"/>
      <c r="I11" s="20"/>
      <c r="J11" s="20"/>
      <c r="K11" s="20"/>
      <c r="L11" s="20"/>
      <c r="M11" s="20"/>
      <c r="N11" s="20"/>
      <c r="O11" s="4"/>
      <c r="P11" s="58"/>
      <c r="Q11" s="4"/>
      <c r="R11" s="4"/>
      <c r="S11" s="4"/>
      <c r="T11" s="7"/>
    </row>
    <row r="12" spans="1:20" ht="12.75" customHeight="1">
      <c r="A12" s="4"/>
      <c r="B12" s="6" t="s">
        <v>9</v>
      </c>
      <c r="C12" s="4"/>
      <c r="D12" s="4"/>
      <c r="E12" s="5">
        <v>1</v>
      </c>
      <c r="F12" s="5"/>
      <c r="G12" s="56" t="e">
        <f>VLOOKUP(E10,fixedrates,E6+2,FALSE)</f>
        <v>#N/A</v>
      </c>
      <c r="H12" s="20">
        <f>VLOOKUP(E8,Rates,E6+1,FALSE)</f>
        <v>0</v>
      </c>
      <c r="I12" s="56"/>
      <c r="J12" s="56"/>
      <c r="K12" s="20"/>
      <c r="L12" s="20"/>
      <c r="M12" s="20"/>
      <c r="N12" s="20"/>
      <c r="O12" s="4"/>
      <c r="P12" s="9">
        <v>0</v>
      </c>
      <c r="Q12" s="71">
        <f>VLOOKUP(E12,Weights,8,TRUE)*H$16</f>
        <v>0</v>
      </c>
      <c r="R12" s="55">
        <f>H$20*$G$7</f>
        <v>0</v>
      </c>
      <c r="S12" s="131">
        <f>CEILING(P12*Q12*R12,0.01)</f>
        <v>0</v>
      </c>
      <c r="T12" s="7"/>
    </row>
    <row r="13" spans="1:20" ht="6" customHeight="1">
      <c r="A13" s="4"/>
      <c r="B13" s="6"/>
      <c r="C13" s="4"/>
      <c r="D13" s="4"/>
      <c r="E13" s="5"/>
      <c r="F13" s="5"/>
      <c r="G13" s="20"/>
      <c r="H13" s="20"/>
      <c r="I13" s="20"/>
      <c r="J13" s="20"/>
      <c r="K13" s="20" t="s">
        <v>10</v>
      </c>
      <c r="L13" s="20"/>
      <c r="M13" s="20"/>
      <c r="N13" s="20"/>
      <c r="O13" s="4"/>
      <c r="P13" s="8"/>
      <c r="Q13" s="71"/>
      <c r="R13" s="55"/>
      <c r="S13" s="131"/>
      <c r="T13" s="7"/>
    </row>
    <row r="14" spans="1:20" ht="12.75" customHeight="1">
      <c r="A14" s="4"/>
      <c r="B14" s="6" t="s">
        <v>11</v>
      </c>
      <c r="C14" s="4"/>
      <c r="D14" s="4"/>
      <c r="E14" s="5">
        <v>1</v>
      </c>
      <c r="F14" s="5"/>
      <c r="G14" s="20"/>
      <c r="H14" s="20"/>
      <c r="I14" s="20"/>
      <c r="J14" s="20"/>
      <c r="K14" s="20"/>
      <c r="L14" s="20"/>
      <c r="M14" s="20"/>
      <c r="N14" s="20"/>
      <c r="O14" s="4"/>
      <c r="P14" s="9">
        <v>0</v>
      </c>
      <c r="Q14" s="71">
        <f>VLOOKUP(E14,Weights,8,TRUE)*H$16</f>
        <v>0</v>
      </c>
      <c r="R14" s="55">
        <f>H$20*(P14&gt;0)*$G$7</f>
        <v>0</v>
      </c>
      <c r="S14" s="131">
        <f>CEILING(P14*Q14*R14,0.01)</f>
        <v>0</v>
      </c>
      <c r="T14" s="7"/>
    </row>
    <row r="15" spans="1:20" ht="6" customHeight="1">
      <c r="A15" s="4"/>
      <c r="B15" s="6"/>
      <c r="C15" s="4"/>
      <c r="D15" s="4"/>
      <c r="E15" s="5"/>
      <c r="F15" s="5"/>
      <c r="G15" s="20"/>
      <c r="H15" s="20"/>
      <c r="I15" s="20"/>
      <c r="J15" s="20"/>
      <c r="K15" s="20"/>
      <c r="L15" s="20"/>
      <c r="M15" s="20"/>
      <c r="N15" s="20"/>
      <c r="O15" s="4"/>
      <c r="P15" s="8"/>
      <c r="Q15" s="71"/>
      <c r="R15" s="55"/>
      <c r="S15" s="131"/>
      <c r="T15" s="7"/>
    </row>
    <row r="16" spans="1:20" ht="12.75">
      <c r="A16" s="4"/>
      <c r="B16" s="6" t="s">
        <v>12</v>
      </c>
      <c r="C16" s="4"/>
      <c r="D16" s="4"/>
      <c r="E16" s="5">
        <v>1</v>
      </c>
      <c r="F16" s="5"/>
      <c r="G16" s="20" t="s">
        <v>13</v>
      </c>
      <c r="H16" s="39" t="b">
        <f ca="1">NOW()&lt;'Control Panel'!E16</f>
        <v>1</v>
      </c>
      <c r="I16" s="20"/>
      <c r="J16" s="20"/>
      <c r="K16" s="20"/>
      <c r="L16" s="20"/>
      <c r="M16" s="20"/>
      <c r="N16" s="20"/>
      <c r="O16" s="4"/>
      <c r="P16" s="9">
        <v>0</v>
      </c>
      <c r="Q16" s="71">
        <f>VLOOKUP(E16,Weights,8,TRUE)*H$16</f>
        <v>0</v>
      </c>
      <c r="R16" s="55">
        <f>H$20*(P16&gt;0)*$G$7</f>
        <v>0</v>
      </c>
      <c r="S16" s="131">
        <f>CEILING(P16*Q16*R16,0.01)</f>
        <v>0</v>
      </c>
      <c r="T16" s="7"/>
    </row>
    <row r="17" spans="1:20" ht="6" customHeight="1">
      <c r="A17" s="4"/>
      <c r="B17" s="6"/>
      <c r="C17" s="4"/>
      <c r="D17" s="4"/>
      <c r="E17" s="5"/>
      <c r="F17" s="5"/>
      <c r="G17" s="20"/>
      <c r="H17" s="20"/>
      <c r="I17" s="20"/>
      <c r="J17" s="20"/>
      <c r="K17" s="20"/>
      <c r="L17" s="39"/>
      <c r="M17" s="39"/>
      <c r="N17" s="39"/>
      <c r="O17" s="4"/>
      <c r="P17" s="8"/>
      <c r="Q17" s="71"/>
      <c r="R17" s="55"/>
      <c r="S17" s="131"/>
      <c r="T17" s="7"/>
    </row>
    <row r="18" spans="1:20" ht="12.75">
      <c r="A18" s="4"/>
      <c r="B18" s="6" t="s">
        <v>15</v>
      </c>
      <c r="C18" s="4"/>
      <c r="D18" s="4"/>
      <c r="E18" s="5">
        <v>1</v>
      </c>
      <c r="F18" s="5"/>
      <c r="G18" s="20" t="s">
        <v>14</v>
      </c>
      <c r="H18" s="39">
        <f>IF(ISNUMBER(G12),G12,H12)*H16*(1+'Control Panel'!E20/100)*G7</f>
        <v>0</v>
      </c>
      <c r="I18" s="20"/>
      <c r="J18" s="20"/>
      <c r="K18" s="20"/>
      <c r="L18" s="9"/>
      <c r="M18" s="9"/>
      <c r="N18" s="9"/>
      <c r="O18" s="4"/>
      <c r="P18" s="9">
        <v>0</v>
      </c>
      <c r="Q18" s="71">
        <f>VLOOKUP(E18,Weights,8,TRUE)*H$16</f>
        <v>0</v>
      </c>
      <c r="R18" s="55">
        <f>H$20*(P18&gt;0)*$G$7</f>
        <v>0</v>
      </c>
      <c r="S18" s="131">
        <f>CEILING(P18*Q18*R18,0.01)</f>
        <v>0</v>
      </c>
      <c r="T18" s="7"/>
    </row>
    <row r="19" spans="1:20" ht="6" customHeight="1">
      <c r="A19" s="4"/>
      <c r="B19" s="6"/>
      <c r="C19" s="4"/>
      <c r="D19" s="4"/>
      <c r="E19" s="5"/>
      <c r="F19" s="5"/>
      <c r="G19" s="20"/>
      <c r="H19" s="20"/>
      <c r="I19" s="20"/>
      <c r="J19" s="20"/>
      <c r="K19" s="20"/>
      <c r="L19" s="20"/>
      <c r="M19" s="20"/>
      <c r="N19" s="20"/>
      <c r="O19" s="4"/>
      <c r="P19" s="8"/>
      <c r="Q19" s="71"/>
      <c r="R19" s="55"/>
      <c r="S19" s="131"/>
      <c r="T19" s="7"/>
    </row>
    <row r="20" spans="1:20" ht="12.75">
      <c r="A20" s="4"/>
      <c r="B20" s="6" t="s">
        <v>17</v>
      </c>
      <c r="C20" s="4"/>
      <c r="D20" s="4"/>
      <c r="E20" s="5">
        <v>1</v>
      </c>
      <c r="F20" s="5"/>
      <c r="G20" s="20" t="s">
        <v>16</v>
      </c>
      <c r="H20" s="39">
        <f>CEILING(H18,0.01)</f>
        <v>0</v>
      </c>
      <c r="I20" s="20"/>
      <c r="J20" s="20"/>
      <c r="K20" s="20"/>
      <c r="L20" s="20"/>
      <c r="M20" s="20"/>
      <c r="N20" s="20"/>
      <c r="O20" s="4"/>
      <c r="P20" s="9">
        <v>0</v>
      </c>
      <c r="Q20" s="71">
        <f>VLOOKUP(E20,Weights,8,TRUE)*H$16</f>
        <v>0</v>
      </c>
      <c r="R20" s="55">
        <f>H$20*(P20&gt;0)*$G$7</f>
        <v>0</v>
      </c>
      <c r="S20" s="131">
        <f>CEILING(P20*Q20*R20,0.01)</f>
        <v>0</v>
      </c>
      <c r="T20" s="7"/>
    </row>
    <row r="21" spans="1:20" ht="6" customHeight="1">
      <c r="A21" s="4"/>
      <c r="B21" s="6"/>
      <c r="C21" s="4"/>
      <c r="D21" s="4"/>
      <c r="E21" s="5"/>
      <c r="F21" s="5"/>
      <c r="G21" s="20"/>
      <c r="H21" s="20"/>
      <c r="I21" s="20"/>
      <c r="J21" s="20"/>
      <c r="K21" s="20"/>
      <c r="L21" s="20"/>
      <c r="M21" s="20"/>
      <c r="N21" s="20"/>
      <c r="O21" s="4"/>
      <c r="P21" s="8"/>
      <c r="Q21" s="71"/>
      <c r="R21" s="55"/>
      <c r="S21" s="131"/>
      <c r="T21" s="7"/>
    </row>
    <row r="22" spans="1:20" ht="12.75">
      <c r="A22" s="4"/>
      <c r="B22" s="6" t="s">
        <v>129</v>
      </c>
      <c r="C22" s="4"/>
      <c r="D22" s="4"/>
      <c r="E22" s="5">
        <v>1</v>
      </c>
      <c r="F22" s="5"/>
      <c r="G22" s="20" t="s">
        <v>134</v>
      </c>
      <c r="H22" s="166" t="b">
        <v>0</v>
      </c>
      <c r="I22" s="20"/>
      <c r="J22" s="20"/>
      <c r="K22" s="20"/>
      <c r="L22" s="20"/>
      <c r="M22" s="20"/>
      <c r="N22" s="20"/>
      <c r="O22" s="4"/>
      <c r="P22" s="9">
        <v>0</v>
      </c>
      <c r="Q22" s="71">
        <f>VLOOKUP(E22,Weights,8,TRUE)*H$16</f>
        <v>0</v>
      </c>
      <c r="R22" s="55">
        <f>H$20*(P22&gt;0)*$G$7</f>
        <v>0</v>
      </c>
      <c r="S22" s="131">
        <f>CEILING(P22*Q22*R22,0.01)</f>
        <v>0</v>
      </c>
      <c r="T22" s="7"/>
    </row>
    <row r="23" spans="1:20" ht="6" customHeight="1">
      <c r="A23" s="4"/>
      <c r="B23" s="6"/>
      <c r="C23" s="4"/>
      <c r="D23" s="4"/>
      <c r="E23" s="5"/>
      <c r="F23" s="5"/>
      <c r="G23" s="20"/>
      <c r="H23" s="20"/>
      <c r="I23" s="20"/>
      <c r="J23" s="20"/>
      <c r="K23" s="20"/>
      <c r="L23" s="20"/>
      <c r="M23" s="20"/>
      <c r="N23" s="20"/>
      <c r="O23" s="4"/>
      <c r="P23" s="8"/>
      <c r="Q23" s="71"/>
      <c r="R23" s="55"/>
      <c r="S23" s="131"/>
      <c r="T23" s="7"/>
    </row>
    <row r="24" spans="1:20" ht="12.75">
      <c r="A24" s="4"/>
      <c r="B24" s="6" t="s">
        <v>130</v>
      </c>
      <c r="C24" s="4"/>
      <c r="D24" s="4"/>
      <c r="E24" s="5">
        <v>1</v>
      </c>
      <c r="F24" s="5"/>
      <c r="G24" s="20" t="s">
        <v>135</v>
      </c>
      <c r="H24" s="39">
        <f>1*H22</f>
        <v>0</v>
      </c>
      <c r="I24" s="20"/>
      <c r="J24" s="20"/>
      <c r="K24" s="20"/>
      <c r="L24" s="20"/>
      <c r="M24" s="20"/>
      <c r="N24" s="20"/>
      <c r="O24" s="4"/>
      <c r="P24" s="9">
        <v>0</v>
      </c>
      <c r="Q24" s="71">
        <f>VLOOKUP(E24,Weights,8,TRUE)*H$16</f>
        <v>0</v>
      </c>
      <c r="R24" s="55">
        <f>H$20*(P24&gt;0)*$G$7</f>
        <v>0</v>
      </c>
      <c r="S24" s="131">
        <f>CEILING(P24*Q24*R24,0.01)</f>
        <v>0</v>
      </c>
      <c r="T24" s="7"/>
    </row>
    <row r="25" spans="1:20" ht="6" customHeight="1">
      <c r="A25" s="4"/>
      <c r="B25" s="6"/>
      <c r="C25" s="4"/>
      <c r="D25" s="4"/>
      <c r="E25" s="5"/>
      <c r="F25" s="5"/>
      <c r="G25" s="20"/>
      <c r="H25" s="20"/>
      <c r="I25" s="20"/>
      <c r="J25" s="20"/>
      <c r="K25" s="20"/>
      <c r="L25" s="20"/>
      <c r="M25" s="20"/>
      <c r="N25" s="20"/>
      <c r="O25" s="4"/>
      <c r="P25" s="8"/>
      <c r="Q25" s="71"/>
      <c r="R25" s="55"/>
      <c r="S25" s="131"/>
      <c r="T25" s="7"/>
    </row>
    <row r="26" spans="1:20" ht="12.75">
      <c r="A26" s="4"/>
      <c r="B26" s="6" t="s">
        <v>131</v>
      </c>
      <c r="C26" s="4"/>
      <c r="D26" s="4"/>
      <c r="E26" s="5">
        <v>1</v>
      </c>
      <c r="F26" s="5"/>
      <c r="G26" s="20"/>
      <c r="H26" s="39"/>
      <c r="I26" s="20"/>
      <c r="J26" s="20"/>
      <c r="K26" s="20"/>
      <c r="L26" s="20"/>
      <c r="M26" s="20"/>
      <c r="N26" s="20"/>
      <c r="O26" s="4"/>
      <c r="P26" s="9">
        <v>0</v>
      </c>
      <c r="Q26" s="71">
        <f>VLOOKUP(E26,Weights,8,TRUE)*H$16</f>
        <v>0</v>
      </c>
      <c r="R26" s="55">
        <f>H$20*(P26&gt;0)*$G$7</f>
        <v>0</v>
      </c>
      <c r="S26" s="131">
        <f>CEILING(P26*Q26*R26,0.01)</f>
        <v>0</v>
      </c>
      <c r="T26" s="7"/>
    </row>
    <row r="27" spans="1:20" ht="6" customHeight="1">
      <c r="A27" s="4"/>
      <c r="B27" s="6"/>
      <c r="C27" s="4"/>
      <c r="D27" s="4"/>
      <c r="E27" s="5"/>
      <c r="F27" s="5"/>
      <c r="G27" s="20"/>
      <c r="H27" s="20"/>
      <c r="I27" s="20"/>
      <c r="J27" s="20"/>
      <c r="K27" s="20"/>
      <c r="L27" s="20"/>
      <c r="M27" s="20"/>
      <c r="N27" s="20"/>
      <c r="O27" s="4"/>
      <c r="P27" s="8"/>
      <c r="Q27" s="71"/>
      <c r="R27" s="55"/>
      <c r="S27" s="131"/>
      <c r="T27" s="7"/>
    </row>
    <row r="28" spans="1:20" ht="12.75">
      <c r="A28" s="4"/>
      <c r="B28" s="6" t="s">
        <v>132</v>
      </c>
      <c r="C28" s="4"/>
      <c r="D28" s="4"/>
      <c r="E28" s="5">
        <v>1</v>
      </c>
      <c r="F28" s="5"/>
      <c r="G28" s="20"/>
      <c r="H28" s="39"/>
      <c r="I28" s="20"/>
      <c r="J28" s="20"/>
      <c r="K28" s="20"/>
      <c r="L28" s="20"/>
      <c r="M28" s="20"/>
      <c r="N28" s="20"/>
      <c r="O28" s="4"/>
      <c r="P28" s="9">
        <v>0</v>
      </c>
      <c r="Q28" s="71">
        <f>VLOOKUP(E28,Weights,8,TRUE)*H$16</f>
        <v>0</v>
      </c>
      <c r="R28" s="55">
        <f>H$20*(P28&gt;0)*$G$7</f>
        <v>0</v>
      </c>
      <c r="S28" s="131">
        <f>CEILING(P28*Q28*R28,0.01)</f>
        <v>0</v>
      </c>
      <c r="T28" s="7"/>
    </row>
    <row r="29" spans="1:20" ht="6" customHeight="1">
      <c r="A29" s="4"/>
      <c r="B29" s="6"/>
      <c r="C29" s="4"/>
      <c r="D29" s="4"/>
      <c r="E29" s="5"/>
      <c r="F29" s="5"/>
      <c r="G29" s="20"/>
      <c r="H29" s="20"/>
      <c r="I29" s="20"/>
      <c r="J29" s="20"/>
      <c r="K29" s="20"/>
      <c r="L29" s="20"/>
      <c r="M29" s="20"/>
      <c r="N29" s="20"/>
      <c r="O29" s="4"/>
      <c r="P29" s="8"/>
      <c r="Q29" s="71"/>
      <c r="R29" s="55"/>
      <c r="S29" s="131"/>
      <c r="T29" s="7"/>
    </row>
    <row r="30" spans="1:20" ht="12.75">
      <c r="A30" s="4"/>
      <c r="B30" s="6" t="s">
        <v>133</v>
      </c>
      <c r="C30" s="4"/>
      <c r="D30" s="4"/>
      <c r="E30" s="5">
        <v>1</v>
      </c>
      <c r="F30" s="5"/>
      <c r="G30" s="20"/>
      <c r="H30" s="39"/>
      <c r="I30" s="20"/>
      <c r="J30" s="20"/>
      <c r="K30" s="20"/>
      <c r="L30" s="20"/>
      <c r="M30" s="20"/>
      <c r="N30" s="20"/>
      <c r="O30" s="4"/>
      <c r="P30" s="9">
        <v>0</v>
      </c>
      <c r="Q30" s="71">
        <f>VLOOKUP(E30,Weights,8,TRUE)*H$16</f>
        <v>0</v>
      </c>
      <c r="R30" s="55">
        <f>H$20*(P30&gt;0)*$G$7</f>
        <v>0</v>
      </c>
      <c r="S30" s="131">
        <f>CEILING(P30*Q30*R30,0.01)</f>
        <v>0</v>
      </c>
      <c r="T30" s="7"/>
    </row>
    <row r="31" spans="1:20" ht="15.75">
      <c r="A31" s="4"/>
      <c r="B31" s="6"/>
      <c r="C31" s="4"/>
      <c r="D31" s="4"/>
      <c r="E31" s="5"/>
      <c r="F31" s="5"/>
      <c r="G31" s="20"/>
      <c r="H31" s="39"/>
      <c r="I31" s="20"/>
      <c r="J31" s="20"/>
      <c r="K31" s="20"/>
      <c r="L31" s="20"/>
      <c r="M31" s="20"/>
      <c r="N31" s="20" t="b">
        <v>0</v>
      </c>
      <c r="O31" s="4"/>
      <c r="P31" s="192" t="s">
        <v>148</v>
      </c>
      <c r="Q31" s="193"/>
      <c r="R31" s="194"/>
      <c r="S31" s="126">
        <v>10</v>
      </c>
      <c r="T31" s="7"/>
    </row>
    <row r="32" spans="1:20" ht="6" customHeight="1">
      <c r="A32" s="4"/>
      <c r="B32" s="19"/>
      <c r="C32" s="4"/>
      <c r="D32" s="4"/>
      <c r="E32" s="5"/>
      <c r="F32" s="5"/>
      <c r="G32" s="20"/>
      <c r="H32" s="20"/>
      <c r="I32" s="20"/>
      <c r="J32" s="20"/>
      <c r="K32" s="20"/>
      <c r="L32" s="20"/>
      <c r="M32" s="20"/>
      <c r="N32" s="20"/>
      <c r="O32" s="4"/>
      <c r="P32" s="58"/>
      <c r="R32" s="4"/>
      <c r="S32" s="142"/>
      <c r="T32" s="136"/>
    </row>
    <row r="33" spans="1:20" ht="18">
      <c r="A33" s="4"/>
      <c r="B33" s="127"/>
      <c r="C33" s="4"/>
      <c r="D33" s="4"/>
      <c r="E33" s="5"/>
      <c r="F33" s="5"/>
      <c r="G33" s="20"/>
      <c r="H33" s="20"/>
      <c r="I33" s="20"/>
      <c r="J33" s="20"/>
      <c r="K33" s="20"/>
      <c r="L33" s="20"/>
      <c r="M33" s="20"/>
      <c r="N33" s="20"/>
      <c r="O33" s="4"/>
      <c r="P33" s="58"/>
      <c r="Q33" s="143" t="s">
        <v>149</v>
      </c>
      <c r="R33" s="186">
        <f>SUM(S12:S31)*G7</f>
        <v>0</v>
      </c>
      <c r="S33" s="187"/>
      <c r="T33" s="7"/>
    </row>
    <row r="34" spans="1:20" ht="12.75">
      <c r="A34" s="4"/>
      <c r="B34" s="137"/>
      <c r="C34" s="4"/>
      <c r="D34" s="4"/>
      <c r="E34" s="5"/>
      <c r="F34" s="5"/>
      <c r="G34" s="20"/>
      <c r="H34" s="20"/>
      <c r="I34" s="20"/>
      <c r="J34" s="20"/>
      <c r="K34" s="20"/>
      <c r="L34" s="20"/>
      <c r="M34" s="20"/>
      <c r="N34" s="20"/>
      <c r="O34" s="4"/>
      <c r="P34" s="58"/>
      <c r="Q34" s="4"/>
      <c r="R34" s="4"/>
      <c r="S34" s="4"/>
      <c r="T34" s="7"/>
    </row>
    <row r="35" spans="1:20" ht="4.5" customHeight="1">
      <c r="A35" s="4"/>
      <c r="B35" s="26"/>
      <c r="C35" s="4"/>
      <c r="D35" s="4"/>
      <c r="E35" s="5"/>
      <c r="F35" s="5"/>
      <c r="G35" s="20"/>
      <c r="H35" s="20"/>
      <c r="I35" s="20"/>
      <c r="J35" s="20"/>
      <c r="K35" s="20"/>
      <c r="L35" s="20"/>
      <c r="M35" s="20"/>
      <c r="N35" s="20"/>
      <c r="O35" s="4"/>
      <c r="P35" s="58"/>
      <c r="Q35" s="4"/>
      <c r="R35" s="4"/>
      <c r="S35" s="4"/>
      <c r="T35" s="7"/>
    </row>
    <row r="36" spans="1:20" ht="13.5" thickBot="1">
      <c r="A36" s="4"/>
      <c r="B36" s="138"/>
      <c r="C36" s="139" t="str">
        <f>'Control Panel'!B16</f>
        <v>Calculator Expires</v>
      </c>
      <c r="D36" s="140">
        <f>'Control Panel'!E16</f>
        <v>44172</v>
      </c>
      <c r="E36" s="11"/>
      <c r="F36" s="11"/>
      <c r="G36" s="21"/>
      <c r="H36" s="21"/>
      <c r="I36" s="21"/>
      <c r="J36" s="21"/>
      <c r="K36" s="21"/>
      <c r="L36" s="21"/>
      <c r="M36" s="21"/>
      <c r="N36" s="21"/>
      <c r="O36" s="10"/>
      <c r="P36" s="141"/>
      <c r="Q36" s="28"/>
      <c r="R36" s="139" t="str">
        <f>'Control Panel'!B18</f>
        <v>Rates Last Updated</v>
      </c>
      <c r="S36" s="140">
        <f>'Control Panel'!E18</f>
        <v>402446</v>
      </c>
      <c r="T36" s="12"/>
    </row>
    <row r="37" spans="1:20" ht="12.75">
      <c r="A37" s="4"/>
      <c r="B37" s="16"/>
      <c r="C37" s="4"/>
      <c r="D37" s="4"/>
      <c r="G37" s="20"/>
      <c r="H37" s="20"/>
      <c r="I37" s="20"/>
      <c r="J37" s="20"/>
      <c r="K37" s="20"/>
      <c r="L37" s="20"/>
      <c r="M37" s="20"/>
      <c r="N37" s="20"/>
      <c r="O37" s="4"/>
      <c r="P37" s="58"/>
      <c r="Q37" s="4"/>
      <c r="R37" s="4"/>
      <c r="S37" s="4"/>
      <c r="T37" s="4"/>
    </row>
    <row r="38" spans="1:20" ht="12.75">
      <c r="A38" s="4"/>
      <c r="B38" s="16"/>
      <c r="C38" s="4"/>
      <c r="D38" s="4"/>
      <c r="G38" s="20"/>
      <c r="H38" s="20"/>
      <c r="I38" s="20"/>
      <c r="J38" s="20"/>
      <c r="K38" s="20"/>
      <c r="L38" s="20"/>
      <c r="M38" s="20"/>
      <c r="N38" s="20"/>
      <c r="O38" s="4"/>
      <c r="P38" s="58"/>
      <c r="Q38" s="4"/>
      <c r="R38" s="4"/>
      <c r="S38" s="4"/>
      <c r="T38" s="4"/>
    </row>
  </sheetData>
  <sheetProtection password="DCD7" sheet="1" objects="1" scenarios="1"/>
  <mergeCells count="5">
    <mergeCell ref="R33:S33"/>
    <mergeCell ref="C3:D3"/>
    <mergeCell ref="C4:D4"/>
    <mergeCell ref="P5:S9"/>
    <mergeCell ref="P31:R3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7"/>
  <dimension ref="B2:J29"/>
  <sheetViews>
    <sheetView showGridLines="0" showRowColHeaders="0" workbookViewId="0" topLeftCell="A1">
      <selection activeCell="A31" sqref="A31"/>
    </sheetView>
  </sheetViews>
  <sheetFormatPr defaultColWidth="9.140625" defaultRowHeight="12.75"/>
  <cols>
    <col min="1" max="1" width="5.7109375" style="23" customWidth="1"/>
    <col min="2" max="2" width="10.140625" style="23" customWidth="1"/>
    <col min="3" max="3" width="9.140625" style="23" hidden="1" customWidth="1"/>
    <col min="4" max="4" width="9.140625" style="102" customWidth="1"/>
    <col min="5" max="5" width="10.7109375" style="23" customWidth="1"/>
    <col min="6" max="8" width="16.7109375" style="23" customWidth="1"/>
    <col min="9" max="9" width="16.7109375" style="102" customWidth="1"/>
    <col min="10" max="10" width="15.7109375" style="102" customWidth="1"/>
    <col min="11" max="12" width="9.140625" style="102" customWidth="1"/>
    <col min="13" max="16384" width="9.140625" style="23" customWidth="1"/>
  </cols>
  <sheetData>
    <row r="1" ht="4.5" customHeight="1"/>
    <row r="2" spans="2:6" ht="18">
      <c r="B2" s="118" t="s">
        <v>143</v>
      </c>
      <c r="F2" s="123" t="s">
        <v>147</v>
      </c>
    </row>
    <row r="3" ht="12.75">
      <c r="C3" s="105">
        <v>1</v>
      </c>
    </row>
    <row r="4" spans="2:8" ht="12.75">
      <c r="B4" s="50" t="s">
        <v>21</v>
      </c>
      <c r="C4" s="106">
        <v>2</v>
      </c>
      <c r="D4" s="195" t="s">
        <v>22</v>
      </c>
      <c r="E4" s="196"/>
      <c r="F4" s="27"/>
      <c r="G4" s="117" t="s">
        <v>52</v>
      </c>
      <c r="H4" s="122"/>
    </row>
    <row r="5" spans="2:8" ht="12.75">
      <c r="B5" s="43"/>
      <c r="C5" s="107">
        <v>3</v>
      </c>
      <c r="D5" s="195" t="s">
        <v>24</v>
      </c>
      <c r="E5" s="196"/>
      <c r="F5" s="27"/>
      <c r="G5" s="197" t="s">
        <v>54</v>
      </c>
      <c r="H5" s="196"/>
    </row>
    <row r="6" spans="2:6" ht="12.75">
      <c r="B6" s="43"/>
      <c r="C6" s="107">
        <v>4</v>
      </c>
      <c r="D6" s="195" t="s">
        <v>26</v>
      </c>
      <c r="E6" s="196"/>
      <c r="F6" s="27"/>
    </row>
    <row r="7" spans="2:6" ht="12.75">
      <c r="B7" s="43"/>
      <c r="C7" s="107">
        <v>5</v>
      </c>
      <c r="D7" s="195" t="s">
        <v>28</v>
      </c>
      <c r="E7" s="196"/>
      <c r="F7" s="27"/>
    </row>
    <row r="8" spans="2:6" ht="12.75">
      <c r="B8" s="43"/>
      <c r="C8" s="107"/>
      <c r="D8" s="100"/>
      <c r="E8" s="46"/>
      <c r="F8" s="27"/>
    </row>
    <row r="9" spans="2:9" ht="12.75">
      <c r="B9" s="43"/>
      <c r="C9" s="107">
        <v>1</v>
      </c>
      <c r="D9" s="101"/>
      <c r="E9" s="41"/>
      <c r="F9" s="73" t="str">
        <f>D4</f>
        <v>Home Office</v>
      </c>
      <c r="G9" s="73" t="str">
        <f>D5</f>
        <v>Main W/House</v>
      </c>
      <c r="H9" s="73" t="str">
        <f>D6</f>
        <v>Vendor 1</v>
      </c>
      <c r="I9" s="73" t="str">
        <f>D7</f>
        <v>Vendor 2</v>
      </c>
    </row>
    <row r="10" spans="2:9" ht="12.75">
      <c r="B10" s="50" t="s">
        <v>32</v>
      </c>
      <c r="C10" s="106">
        <v>2</v>
      </c>
      <c r="D10" s="195" t="s">
        <v>33</v>
      </c>
      <c r="E10" s="196"/>
      <c r="F10" s="51">
        <v>0.2</v>
      </c>
      <c r="G10" s="51">
        <v>0.21</v>
      </c>
      <c r="H10" s="51">
        <v>0.23</v>
      </c>
      <c r="I10" s="51">
        <v>0.24</v>
      </c>
    </row>
    <row r="11" spans="2:9" ht="12.75">
      <c r="B11" s="98"/>
      <c r="C11" s="108">
        <v>3</v>
      </c>
      <c r="D11" s="195" t="s">
        <v>35</v>
      </c>
      <c r="E11" s="196"/>
      <c r="F11" s="51">
        <v>0.4</v>
      </c>
      <c r="G11" s="51">
        <v>0.41</v>
      </c>
      <c r="H11" s="51">
        <v>0.43</v>
      </c>
      <c r="I11" s="51">
        <v>0.44</v>
      </c>
    </row>
    <row r="12" spans="2:9" ht="12.75">
      <c r="B12" s="98"/>
      <c r="C12" s="108">
        <v>4</v>
      </c>
      <c r="D12" s="195" t="s">
        <v>37</v>
      </c>
      <c r="E12" s="196"/>
      <c r="F12" s="51">
        <v>0.6</v>
      </c>
      <c r="G12" s="51">
        <v>0.61</v>
      </c>
      <c r="H12" s="51">
        <v>0.63</v>
      </c>
      <c r="I12" s="51">
        <v>0.64</v>
      </c>
    </row>
    <row r="13" spans="2:9" ht="12.75">
      <c r="B13" s="98"/>
      <c r="C13" s="108">
        <v>5</v>
      </c>
      <c r="D13" s="195" t="s">
        <v>39</v>
      </c>
      <c r="E13" s="196"/>
      <c r="F13" s="51">
        <v>1</v>
      </c>
      <c r="G13" s="51">
        <v>1.1</v>
      </c>
      <c r="H13" s="51">
        <v>1.2</v>
      </c>
      <c r="I13" s="51">
        <v>1.3</v>
      </c>
    </row>
    <row r="14" spans="2:9" ht="12.75">
      <c r="B14" s="99"/>
      <c r="C14" s="108">
        <v>6</v>
      </c>
      <c r="D14" s="195" t="s">
        <v>4</v>
      </c>
      <c r="E14" s="196"/>
      <c r="F14" s="121" t="s">
        <v>152</v>
      </c>
      <c r="G14" s="119"/>
      <c r="H14" s="119"/>
      <c r="I14" s="120"/>
    </row>
    <row r="15" spans="2:5" ht="12.75">
      <c r="B15" s="38"/>
      <c r="C15" s="38"/>
      <c r="D15" s="101"/>
      <c r="E15" s="42"/>
    </row>
    <row r="16" spans="2:8" ht="12.75">
      <c r="B16" s="50" t="s">
        <v>44</v>
      </c>
      <c r="C16" s="50"/>
      <c r="D16" s="50"/>
      <c r="E16" s="37">
        <v>44172</v>
      </c>
      <c r="F16" s="30"/>
      <c r="G16" s="117" t="s">
        <v>144</v>
      </c>
      <c r="H16" s="122"/>
    </row>
    <row r="17" spans="2:8" ht="12.75">
      <c r="B17" s="44"/>
      <c r="C17" s="44"/>
      <c r="E17" s="31"/>
      <c r="F17" s="30"/>
      <c r="G17" s="198" t="s">
        <v>151</v>
      </c>
      <c r="H17" s="199"/>
    </row>
    <row r="18" spans="2:10" ht="12.75">
      <c r="B18" s="50" t="s">
        <v>47</v>
      </c>
      <c r="C18" s="50"/>
      <c r="D18" s="50"/>
      <c r="E18" s="37">
        <v>402446</v>
      </c>
      <c r="F18" s="30"/>
      <c r="G18" s="200"/>
      <c r="H18" s="201"/>
      <c r="I18" s="103"/>
      <c r="J18" s="103"/>
    </row>
    <row r="19" spans="2:8" ht="12.75">
      <c r="B19" s="30"/>
      <c r="C19" s="30"/>
      <c r="D19" s="103"/>
      <c r="E19" s="34"/>
      <c r="F19" s="35"/>
      <c r="G19" s="202"/>
      <c r="H19" s="203"/>
    </row>
    <row r="20" spans="2:5" ht="12.75">
      <c r="B20" s="49" t="s">
        <v>128</v>
      </c>
      <c r="C20" s="104"/>
      <c r="D20" s="47"/>
      <c r="E20" s="45">
        <v>25</v>
      </c>
    </row>
    <row r="21" spans="2:5" ht="12.75">
      <c r="B21" s="30"/>
      <c r="C21" s="30"/>
      <c r="D21" s="97"/>
      <c r="E21" s="34"/>
    </row>
    <row r="22" spans="2:5" ht="12.75">
      <c r="B22" s="112" t="s">
        <v>141</v>
      </c>
      <c r="C22" s="113"/>
      <c r="D22" s="112"/>
      <c r="E22" s="114"/>
    </row>
    <row r="23" spans="2:5" ht="12.75">
      <c r="B23" s="115" t="s">
        <v>142</v>
      </c>
      <c r="C23" s="116"/>
      <c r="D23" s="115"/>
      <c r="E23" s="45">
        <v>166</v>
      </c>
    </row>
    <row r="24" ht="12.75">
      <c r="D24" s="23"/>
    </row>
    <row r="25" ht="12.75">
      <c r="D25" s="23"/>
    </row>
    <row r="26" ht="12.75">
      <c r="D26" s="23"/>
    </row>
    <row r="27" ht="12.75">
      <c r="D27" s="23"/>
    </row>
    <row r="28" ht="12.75">
      <c r="D28" s="23"/>
    </row>
    <row r="29" ht="12.75">
      <c r="D29" s="23"/>
    </row>
  </sheetData>
  <sheetProtection password="DCD7" sheet="1" objects="1" scenarios="1"/>
  <mergeCells count="11">
    <mergeCell ref="D4:E4"/>
    <mergeCell ref="D5:E5"/>
    <mergeCell ref="D6:E6"/>
    <mergeCell ref="D7:E7"/>
    <mergeCell ref="D11:E11"/>
    <mergeCell ref="G5:H5"/>
    <mergeCell ref="G17:H19"/>
    <mergeCell ref="D12:E12"/>
    <mergeCell ref="D13:E13"/>
    <mergeCell ref="D14:E14"/>
    <mergeCell ref="D10:E1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B1:Q94"/>
  <sheetViews>
    <sheetView showGridLines="0" showRowColHeaders="0" showZeros="0" workbookViewId="0" topLeftCell="A1">
      <pane ySplit="2" topLeftCell="BM4" activePane="bottomLeft" state="frozen"/>
      <selection pane="topLeft" activeCell="A1" sqref="A1"/>
      <selection pane="bottomLeft" activeCell="J61" sqref="J56:J61"/>
    </sheetView>
  </sheetViews>
  <sheetFormatPr defaultColWidth="9.140625" defaultRowHeight="12.75"/>
  <cols>
    <col min="1" max="1" width="4.140625" style="23" customWidth="1"/>
    <col min="2" max="2" width="10.421875" style="30" hidden="1" customWidth="1"/>
    <col min="3" max="3" width="14.7109375" style="23" customWidth="1"/>
    <col min="4" max="4" width="12.7109375" style="31" customWidth="1"/>
    <col min="5" max="6" width="12.7109375" style="23" customWidth="1"/>
    <col min="7" max="7" width="12.7109375" style="31" customWidth="1"/>
    <col min="8" max="8" width="16.28125" style="31" customWidth="1"/>
    <col min="9" max="12" width="13.28125" style="54" customWidth="1"/>
    <col min="13" max="13" width="3.421875" style="23" customWidth="1"/>
    <col min="14" max="16384" width="9.140625" style="23" customWidth="1"/>
  </cols>
  <sheetData>
    <row r="1" spans="3:17" ht="12.75">
      <c r="C1" s="40" t="s">
        <v>18</v>
      </c>
      <c r="D1" s="36"/>
      <c r="E1" s="32"/>
      <c r="F1" s="32"/>
      <c r="G1" s="36"/>
      <c r="H1" s="36"/>
      <c r="I1" s="52"/>
      <c r="J1" s="52"/>
      <c r="K1" s="52"/>
      <c r="L1" s="52"/>
      <c r="M1" s="32"/>
      <c r="N1" s="32"/>
      <c r="O1" s="32"/>
      <c r="P1" s="32"/>
      <c r="Q1" s="32"/>
    </row>
    <row r="2" spans="2:11" ht="12.75">
      <c r="B2" s="31"/>
      <c r="C2" s="72" t="s">
        <v>3</v>
      </c>
      <c r="D2" s="53" t="str">
        <f>'Control Panel'!D4</f>
        <v>Home Office</v>
      </c>
      <c r="E2" s="53" t="str">
        <f>'Control Panel'!D5</f>
        <v>Main W/House</v>
      </c>
      <c r="F2" s="53" t="str">
        <f>'Control Panel'!D6</f>
        <v>Vendor 1</v>
      </c>
      <c r="G2" s="53" t="str">
        <f>'Control Panel'!D7</f>
        <v>Vendor 2</v>
      </c>
      <c r="H2" s="30" t="s">
        <v>19</v>
      </c>
      <c r="J2" s="31"/>
      <c r="K2" s="23"/>
    </row>
    <row r="3" spans="2:7" ht="12.75" hidden="1">
      <c r="B3" s="36">
        <v>1</v>
      </c>
      <c r="C3" s="70"/>
      <c r="D3" s="52">
        <v>0</v>
      </c>
      <c r="E3" s="52"/>
      <c r="F3" s="52"/>
      <c r="G3" s="52"/>
    </row>
    <row r="4" spans="2:16" ht="12.75">
      <c r="B4" s="33">
        <v>2</v>
      </c>
      <c r="C4" s="70" t="s">
        <v>20</v>
      </c>
      <c r="D4" s="51">
        <v>0.1</v>
      </c>
      <c r="E4" s="51">
        <v>0.11</v>
      </c>
      <c r="F4" s="51">
        <v>0.12</v>
      </c>
      <c r="G4" s="51">
        <v>0.13</v>
      </c>
      <c r="N4" s="32"/>
      <c r="O4" s="32"/>
      <c r="P4" s="32"/>
    </row>
    <row r="5" spans="2:16" ht="12.75">
      <c r="B5" s="33">
        <v>3</v>
      </c>
      <c r="C5" s="70" t="s">
        <v>23</v>
      </c>
      <c r="D5" s="51">
        <v>0.11</v>
      </c>
      <c r="E5" s="51">
        <v>0.12</v>
      </c>
      <c r="F5" s="51">
        <v>0.13</v>
      </c>
      <c r="G5" s="51">
        <v>0.14</v>
      </c>
      <c r="N5" s="32"/>
      <c r="O5" s="32"/>
      <c r="P5" s="32"/>
    </row>
    <row r="6" spans="2:16" ht="12.75">
      <c r="B6" s="33">
        <v>4</v>
      </c>
      <c r="C6" s="70" t="s">
        <v>25</v>
      </c>
      <c r="D6" s="51">
        <v>0.12</v>
      </c>
      <c r="E6" s="51">
        <v>0.13</v>
      </c>
      <c r="F6" s="51">
        <v>0.14</v>
      </c>
      <c r="G6" s="51">
        <v>0.15</v>
      </c>
      <c r="N6" s="32"/>
      <c r="O6" s="32"/>
      <c r="P6" s="32"/>
    </row>
    <row r="7" spans="2:16" ht="12.75">
      <c r="B7" s="33">
        <v>5</v>
      </c>
      <c r="C7" s="70" t="s">
        <v>27</v>
      </c>
      <c r="D7" s="51">
        <v>0.1</v>
      </c>
      <c r="E7" s="51">
        <v>0.11</v>
      </c>
      <c r="F7" s="51">
        <v>0.12</v>
      </c>
      <c r="G7" s="51">
        <v>0.13</v>
      </c>
      <c r="N7" s="32"/>
      <c r="O7" s="32"/>
      <c r="P7" s="32"/>
    </row>
    <row r="8" spans="2:16" ht="12.75">
      <c r="B8" s="33">
        <v>6</v>
      </c>
      <c r="C8" s="70" t="s">
        <v>29</v>
      </c>
      <c r="D8" s="51">
        <v>0.11</v>
      </c>
      <c r="E8" s="51">
        <v>0.12</v>
      </c>
      <c r="F8" s="51">
        <v>0.13</v>
      </c>
      <c r="G8" s="51">
        <v>0.14</v>
      </c>
      <c r="N8" s="32"/>
      <c r="O8" s="32"/>
      <c r="P8" s="32"/>
    </row>
    <row r="9" spans="2:7" ht="12.75">
      <c r="B9" s="33">
        <v>7</v>
      </c>
      <c r="C9" s="70" t="s">
        <v>30</v>
      </c>
      <c r="D9" s="51">
        <v>0.12</v>
      </c>
      <c r="E9" s="51">
        <v>0.13</v>
      </c>
      <c r="F9" s="51">
        <v>0.14</v>
      </c>
      <c r="G9" s="51">
        <v>0.15</v>
      </c>
    </row>
    <row r="10" spans="2:14" ht="12.75">
      <c r="B10" s="33">
        <v>8</v>
      </c>
      <c r="C10" s="70" t="s">
        <v>31</v>
      </c>
      <c r="D10" s="51">
        <v>0.1</v>
      </c>
      <c r="E10" s="51">
        <v>0.11</v>
      </c>
      <c r="F10" s="51">
        <v>0.12</v>
      </c>
      <c r="G10" s="51">
        <v>0.13</v>
      </c>
      <c r="N10" s="25"/>
    </row>
    <row r="11" spans="2:7" ht="12.75">
      <c r="B11" s="33">
        <v>9</v>
      </c>
      <c r="C11" s="70" t="s">
        <v>34</v>
      </c>
      <c r="D11" s="51">
        <v>0.11</v>
      </c>
      <c r="E11" s="51">
        <v>0.12</v>
      </c>
      <c r="F11" s="51">
        <v>0.13</v>
      </c>
      <c r="G11" s="51">
        <v>0.14</v>
      </c>
    </row>
    <row r="12" spans="2:7" ht="12.75">
      <c r="B12" s="33">
        <v>10</v>
      </c>
      <c r="C12" s="70" t="s">
        <v>36</v>
      </c>
      <c r="D12" s="51">
        <v>0.12</v>
      </c>
      <c r="E12" s="51">
        <v>0.13</v>
      </c>
      <c r="F12" s="51">
        <v>0.14</v>
      </c>
      <c r="G12" s="51">
        <v>0.15</v>
      </c>
    </row>
    <row r="13" spans="2:7" ht="12.75">
      <c r="B13" s="33">
        <v>11</v>
      </c>
      <c r="C13" s="70" t="s">
        <v>38</v>
      </c>
      <c r="D13" s="51">
        <v>0.1</v>
      </c>
      <c r="E13" s="51">
        <v>0.11</v>
      </c>
      <c r="F13" s="51">
        <v>0.12</v>
      </c>
      <c r="G13" s="51">
        <v>0.13</v>
      </c>
    </row>
    <row r="14" spans="2:7" ht="12.75">
      <c r="B14" s="33">
        <v>12</v>
      </c>
      <c r="C14" s="70" t="s">
        <v>40</v>
      </c>
      <c r="D14" s="51">
        <v>0.11</v>
      </c>
      <c r="E14" s="51">
        <v>0.12</v>
      </c>
      <c r="F14" s="51">
        <v>0.13</v>
      </c>
      <c r="G14" s="51">
        <v>0.14</v>
      </c>
    </row>
    <row r="15" spans="2:7" ht="12.75">
      <c r="B15" s="33">
        <v>13</v>
      </c>
      <c r="C15" s="70" t="s">
        <v>41</v>
      </c>
      <c r="D15" s="51">
        <v>0.12</v>
      </c>
      <c r="E15" s="51">
        <v>0.13</v>
      </c>
      <c r="F15" s="51">
        <v>0.14</v>
      </c>
      <c r="G15" s="51">
        <v>0.15</v>
      </c>
    </row>
    <row r="16" spans="2:7" ht="12.75">
      <c r="B16" s="33">
        <v>14</v>
      </c>
      <c r="C16" s="70" t="s">
        <v>42</v>
      </c>
      <c r="D16" s="51">
        <v>0.1</v>
      </c>
      <c r="E16" s="51">
        <v>0.11</v>
      </c>
      <c r="F16" s="51">
        <v>0.12</v>
      </c>
      <c r="G16" s="51">
        <v>0.13</v>
      </c>
    </row>
    <row r="17" spans="2:7" ht="12.75">
      <c r="B17" s="33">
        <v>15</v>
      </c>
      <c r="C17" s="70" t="s">
        <v>43</v>
      </c>
      <c r="D17" s="51">
        <v>0.11</v>
      </c>
      <c r="E17" s="51">
        <v>0.12</v>
      </c>
      <c r="F17" s="51">
        <v>0.13</v>
      </c>
      <c r="G17" s="51">
        <v>0.14</v>
      </c>
    </row>
    <row r="18" spans="2:7" ht="12.75">
      <c r="B18" s="33">
        <v>16</v>
      </c>
      <c r="C18" s="70" t="s">
        <v>45</v>
      </c>
      <c r="D18" s="51">
        <v>0.12</v>
      </c>
      <c r="E18" s="51">
        <v>0.13</v>
      </c>
      <c r="F18" s="51">
        <v>0.14</v>
      </c>
      <c r="G18" s="51">
        <v>0.15</v>
      </c>
    </row>
    <row r="19" spans="2:7" ht="12.75">
      <c r="B19" s="33">
        <v>17</v>
      </c>
      <c r="C19" s="70" t="s">
        <v>46</v>
      </c>
      <c r="D19" s="51">
        <v>0.1</v>
      </c>
      <c r="E19" s="51">
        <v>0.11</v>
      </c>
      <c r="F19" s="51">
        <v>0.12</v>
      </c>
      <c r="G19" s="51">
        <v>0.13</v>
      </c>
    </row>
    <row r="20" spans="2:7" ht="12.75">
      <c r="B20" s="33">
        <v>18</v>
      </c>
      <c r="C20" s="70" t="s">
        <v>48</v>
      </c>
      <c r="D20" s="51">
        <v>0.11</v>
      </c>
      <c r="E20" s="51">
        <v>0.12</v>
      </c>
      <c r="F20" s="51">
        <v>0.13</v>
      </c>
      <c r="G20" s="51">
        <v>0.14</v>
      </c>
    </row>
    <row r="21" spans="2:7" ht="12.75">
      <c r="B21" s="33">
        <v>19</v>
      </c>
      <c r="C21" s="70" t="s">
        <v>49</v>
      </c>
      <c r="D21" s="51">
        <v>0.12</v>
      </c>
      <c r="E21" s="51">
        <v>0.13</v>
      </c>
      <c r="F21" s="51">
        <v>0.14</v>
      </c>
      <c r="G21" s="51">
        <v>0.15</v>
      </c>
    </row>
    <row r="22" spans="2:7" ht="12.75">
      <c r="B22" s="33">
        <v>20</v>
      </c>
      <c r="C22" s="70" t="s">
        <v>50</v>
      </c>
      <c r="D22" s="51">
        <v>0.1</v>
      </c>
      <c r="E22" s="51">
        <v>0.11</v>
      </c>
      <c r="F22" s="51">
        <v>0.12</v>
      </c>
      <c r="G22" s="51">
        <v>0.13</v>
      </c>
    </row>
    <row r="23" spans="2:7" ht="12.75">
      <c r="B23" s="33">
        <v>21</v>
      </c>
      <c r="C23" s="70" t="s">
        <v>51</v>
      </c>
      <c r="D23" s="51">
        <v>0.11</v>
      </c>
      <c r="E23" s="51">
        <v>0.12</v>
      </c>
      <c r="F23" s="51">
        <v>0.13</v>
      </c>
      <c r="G23" s="51">
        <v>0.14</v>
      </c>
    </row>
    <row r="24" spans="2:7" ht="12.75">
      <c r="B24" s="33">
        <v>22</v>
      </c>
      <c r="C24" s="70" t="s">
        <v>53</v>
      </c>
      <c r="D24" s="51">
        <v>0.12</v>
      </c>
      <c r="E24" s="51">
        <v>0.13</v>
      </c>
      <c r="F24" s="51">
        <v>0.14</v>
      </c>
      <c r="G24" s="51">
        <v>0.15</v>
      </c>
    </row>
    <row r="25" spans="2:7" ht="12.75">
      <c r="B25" s="33">
        <v>23</v>
      </c>
      <c r="C25" s="70" t="s">
        <v>55</v>
      </c>
      <c r="D25" s="51">
        <v>0.1</v>
      </c>
      <c r="E25" s="51">
        <v>0.11</v>
      </c>
      <c r="F25" s="51">
        <v>0.12</v>
      </c>
      <c r="G25" s="51">
        <v>0.13</v>
      </c>
    </row>
    <row r="26" spans="2:7" ht="12.75">
      <c r="B26" s="33">
        <v>24</v>
      </c>
      <c r="C26" s="70" t="s">
        <v>56</v>
      </c>
      <c r="D26" s="51">
        <v>0.11</v>
      </c>
      <c r="E26" s="51">
        <v>0.12</v>
      </c>
      <c r="F26" s="51">
        <v>0.13</v>
      </c>
      <c r="G26" s="51">
        <v>0.14</v>
      </c>
    </row>
    <row r="27" spans="2:7" ht="12.75">
      <c r="B27" s="33">
        <v>25</v>
      </c>
      <c r="C27" s="70" t="s">
        <v>57</v>
      </c>
      <c r="D27" s="51">
        <v>0.12</v>
      </c>
      <c r="E27" s="51">
        <v>0.13</v>
      </c>
      <c r="F27" s="51">
        <v>0.14</v>
      </c>
      <c r="G27" s="51">
        <v>0.15</v>
      </c>
    </row>
    <row r="28" spans="2:7" ht="12.75">
      <c r="B28" s="33">
        <v>26</v>
      </c>
      <c r="C28" s="70" t="s">
        <v>58</v>
      </c>
      <c r="D28" s="51">
        <v>0.1</v>
      </c>
      <c r="E28" s="51">
        <v>0.11</v>
      </c>
      <c r="F28" s="51">
        <v>0.12</v>
      </c>
      <c r="G28" s="51">
        <v>0.13</v>
      </c>
    </row>
    <row r="29" spans="2:7" ht="12.75">
      <c r="B29" s="33">
        <v>27</v>
      </c>
      <c r="C29" s="70" t="s">
        <v>59</v>
      </c>
      <c r="D29" s="51">
        <v>0.11</v>
      </c>
      <c r="E29" s="51">
        <v>0.12</v>
      </c>
      <c r="F29" s="51">
        <v>0.13</v>
      </c>
      <c r="G29" s="51">
        <v>0.14</v>
      </c>
    </row>
    <row r="30" spans="2:7" ht="12.75">
      <c r="B30" s="33">
        <v>28</v>
      </c>
      <c r="C30" s="70" t="s">
        <v>60</v>
      </c>
      <c r="D30" s="51">
        <v>0.12</v>
      </c>
      <c r="E30" s="51">
        <v>0.13</v>
      </c>
      <c r="F30" s="51">
        <v>0.14</v>
      </c>
      <c r="G30" s="51">
        <v>0.15</v>
      </c>
    </row>
    <row r="31" spans="2:7" ht="12.75">
      <c r="B31" s="33">
        <v>29</v>
      </c>
      <c r="C31" s="70" t="s">
        <v>61</v>
      </c>
      <c r="D31" s="51">
        <v>0.1</v>
      </c>
      <c r="E31" s="51">
        <v>0.11</v>
      </c>
      <c r="F31" s="51">
        <v>0.12</v>
      </c>
      <c r="G31" s="51">
        <v>0.13</v>
      </c>
    </row>
    <row r="32" spans="2:7" ht="12.75">
      <c r="B32" s="33">
        <v>30</v>
      </c>
      <c r="C32" s="70" t="s">
        <v>62</v>
      </c>
      <c r="D32" s="51">
        <v>0.11</v>
      </c>
      <c r="E32" s="51">
        <v>0.12</v>
      </c>
      <c r="F32" s="51">
        <v>0.13</v>
      </c>
      <c r="G32" s="51">
        <v>0.14</v>
      </c>
    </row>
    <row r="33" spans="2:7" ht="12.75">
      <c r="B33" s="33">
        <v>31</v>
      </c>
      <c r="C33" s="70" t="s">
        <v>63</v>
      </c>
      <c r="D33" s="51">
        <v>0.12</v>
      </c>
      <c r="E33" s="51">
        <v>0.13</v>
      </c>
      <c r="F33" s="51">
        <v>0.14</v>
      </c>
      <c r="G33" s="51">
        <v>0.15</v>
      </c>
    </row>
    <row r="34" spans="2:7" ht="12.75">
      <c r="B34" s="33">
        <v>32</v>
      </c>
      <c r="C34" s="70" t="s">
        <v>64</v>
      </c>
      <c r="D34" s="51">
        <v>0.1</v>
      </c>
      <c r="E34" s="51">
        <v>0.11</v>
      </c>
      <c r="F34" s="51">
        <v>0.12</v>
      </c>
      <c r="G34" s="51">
        <v>0.13</v>
      </c>
    </row>
    <row r="35" spans="2:7" ht="12.75">
      <c r="B35" s="33">
        <v>33</v>
      </c>
      <c r="C35" s="70" t="s">
        <v>65</v>
      </c>
      <c r="D35" s="51">
        <v>0.11</v>
      </c>
      <c r="E35" s="51">
        <v>0.12</v>
      </c>
      <c r="F35" s="51">
        <v>0.13</v>
      </c>
      <c r="G35" s="51">
        <v>0.14</v>
      </c>
    </row>
    <row r="36" spans="2:7" ht="12.75">
      <c r="B36" s="33">
        <v>34</v>
      </c>
      <c r="C36" s="70" t="s">
        <v>66</v>
      </c>
      <c r="D36" s="51">
        <v>0.12</v>
      </c>
      <c r="E36" s="51">
        <v>0.13</v>
      </c>
      <c r="F36" s="51">
        <v>0.14</v>
      </c>
      <c r="G36" s="51">
        <v>0.15</v>
      </c>
    </row>
    <row r="37" spans="2:7" ht="12.75">
      <c r="B37" s="33">
        <v>35</v>
      </c>
      <c r="C37" s="70" t="s">
        <v>67</v>
      </c>
      <c r="D37" s="51">
        <v>0.1</v>
      </c>
      <c r="E37" s="51">
        <v>0.11</v>
      </c>
      <c r="F37" s="51">
        <v>0.12</v>
      </c>
      <c r="G37" s="51">
        <v>0.13</v>
      </c>
    </row>
    <row r="38" spans="2:7" ht="12.75">
      <c r="B38" s="33">
        <v>36</v>
      </c>
      <c r="C38" s="70" t="s">
        <v>68</v>
      </c>
      <c r="D38" s="51">
        <v>0.11</v>
      </c>
      <c r="E38" s="51">
        <v>0.12</v>
      </c>
      <c r="F38" s="51">
        <v>0.13</v>
      </c>
      <c r="G38" s="51">
        <v>0.14</v>
      </c>
    </row>
    <row r="39" spans="2:7" ht="12.75">
      <c r="B39" s="33">
        <v>37</v>
      </c>
      <c r="C39" s="70" t="s">
        <v>69</v>
      </c>
      <c r="D39" s="51">
        <v>0.12</v>
      </c>
      <c r="E39" s="51">
        <v>0.13</v>
      </c>
      <c r="F39" s="51">
        <v>0.14</v>
      </c>
      <c r="G39" s="51">
        <v>0.15</v>
      </c>
    </row>
    <row r="40" spans="2:7" ht="12.75">
      <c r="B40" s="33">
        <v>38</v>
      </c>
      <c r="C40" s="70" t="s">
        <v>70</v>
      </c>
      <c r="D40" s="51">
        <v>0.1</v>
      </c>
      <c r="E40" s="51">
        <v>0.11</v>
      </c>
      <c r="F40" s="51">
        <v>0.12</v>
      </c>
      <c r="G40" s="51">
        <v>0.13</v>
      </c>
    </row>
    <row r="41" spans="2:7" ht="12.75">
      <c r="B41" s="33">
        <v>39</v>
      </c>
      <c r="C41" s="70" t="s">
        <v>71</v>
      </c>
      <c r="D41" s="51">
        <v>0.11</v>
      </c>
      <c r="E41" s="51">
        <v>0.12</v>
      </c>
      <c r="F41" s="51">
        <v>0.13</v>
      </c>
      <c r="G41" s="51">
        <v>0.14</v>
      </c>
    </row>
    <row r="42" spans="2:7" ht="12.75">
      <c r="B42" s="33">
        <v>40</v>
      </c>
      <c r="C42" s="70" t="s">
        <v>72</v>
      </c>
      <c r="D42" s="51">
        <v>0.12</v>
      </c>
      <c r="E42" s="51">
        <v>0.13</v>
      </c>
      <c r="F42" s="51">
        <v>0.14</v>
      </c>
      <c r="G42" s="51">
        <v>0.15</v>
      </c>
    </row>
    <row r="43" spans="2:7" ht="12.75">
      <c r="B43" s="33">
        <v>41</v>
      </c>
      <c r="C43" s="70" t="s">
        <v>73</v>
      </c>
      <c r="D43" s="51">
        <v>0.1</v>
      </c>
      <c r="E43" s="51">
        <v>0.11</v>
      </c>
      <c r="F43" s="51">
        <v>0.12</v>
      </c>
      <c r="G43" s="51">
        <v>0.13</v>
      </c>
    </row>
    <row r="44" spans="2:7" ht="12.75">
      <c r="B44" s="33">
        <v>42</v>
      </c>
      <c r="C44" s="70" t="s">
        <v>74</v>
      </c>
      <c r="D44" s="51">
        <v>0.11</v>
      </c>
      <c r="E44" s="51">
        <v>0.12</v>
      </c>
      <c r="F44" s="51">
        <v>0.13</v>
      </c>
      <c r="G44" s="51">
        <v>0.14</v>
      </c>
    </row>
    <row r="45" spans="2:7" ht="12.75">
      <c r="B45" s="33">
        <v>43</v>
      </c>
      <c r="C45" s="70" t="s">
        <v>75</v>
      </c>
      <c r="D45" s="51">
        <v>0.12</v>
      </c>
      <c r="E45" s="51">
        <v>0.13</v>
      </c>
      <c r="F45" s="51">
        <v>0.14</v>
      </c>
      <c r="G45" s="51">
        <v>0.15</v>
      </c>
    </row>
    <row r="46" spans="2:7" ht="12.75">
      <c r="B46" s="33">
        <v>44</v>
      </c>
      <c r="C46" s="70" t="s">
        <v>76</v>
      </c>
      <c r="D46" s="51">
        <v>0.1</v>
      </c>
      <c r="E46" s="51">
        <v>0.11</v>
      </c>
      <c r="F46" s="51">
        <v>0.12</v>
      </c>
      <c r="G46" s="51">
        <v>0.13</v>
      </c>
    </row>
    <row r="47" spans="2:7" ht="12.75">
      <c r="B47" s="33">
        <v>45</v>
      </c>
      <c r="C47" s="70" t="s">
        <v>77</v>
      </c>
      <c r="D47" s="51">
        <v>0.11</v>
      </c>
      <c r="E47" s="51">
        <v>0.12</v>
      </c>
      <c r="F47" s="51">
        <v>0.13</v>
      </c>
      <c r="G47" s="51">
        <v>0.14</v>
      </c>
    </row>
    <row r="48" spans="2:7" ht="12.75">
      <c r="B48" s="33">
        <v>46</v>
      </c>
      <c r="C48" s="70" t="s">
        <v>78</v>
      </c>
      <c r="D48" s="51">
        <v>0.12</v>
      </c>
      <c r="E48" s="51">
        <v>0.13</v>
      </c>
      <c r="F48" s="51">
        <v>0.14</v>
      </c>
      <c r="G48" s="51">
        <v>0.15</v>
      </c>
    </row>
    <row r="49" spans="2:7" ht="12.75">
      <c r="B49" s="33">
        <v>47</v>
      </c>
      <c r="C49" s="70" t="s">
        <v>79</v>
      </c>
      <c r="D49" s="51">
        <v>0.1</v>
      </c>
      <c r="E49" s="51">
        <v>0.11</v>
      </c>
      <c r="F49" s="51">
        <v>0.12</v>
      </c>
      <c r="G49" s="51">
        <v>0.13</v>
      </c>
    </row>
    <row r="50" spans="2:7" ht="12.75">
      <c r="B50" s="33">
        <v>48</v>
      </c>
      <c r="C50" s="70" t="s">
        <v>80</v>
      </c>
      <c r="D50" s="51">
        <v>0.11</v>
      </c>
      <c r="E50" s="51">
        <v>0.12</v>
      </c>
      <c r="F50" s="51">
        <v>0.13</v>
      </c>
      <c r="G50" s="51">
        <v>0.14</v>
      </c>
    </row>
    <row r="51" spans="2:7" ht="12.75">
      <c r="B51" s="33">
        <v>49</v>
      </c>
      <c r="C51" s="70" t="s">
        <v>81</v>
      </c>
      <c r="D51" s="51">
        <v>0.12</v>
      </c>
      <c r="E51" s="51">
        <v>0.13</v>
      </c>
      <c r="F51" s="51">
        <v>0.14</v>
      </c>
      <c r="G51" s="51">
        <v>0.15</v>
      </c>
    </row>
    <row r="52" spans="2:7" ht="12.75">
      <c r="B52" s="33">
        <v>50</v>
      </c>
      <c r="C52" s="70" t="s">
        <v>82</v>
      </c>
      <c r="D52" s="51">
        <v>0.1</v>
      </c>
      <c r="E52" s="51">
        <v>0.11</v>
      </c>
      <c r="F52" s="51">
        <v>0.12</v>
      </c>
      <c r="G52" s="51">
        <v>0.13</v>
      </c>
    </row>
    <row r="53" spans="2:7" ht="12.75">
      <c r="B53" s="33">
        <v>51</v>
      </c>
      <c r="C53" s="70" t="s">
        <v>83</v>
      </c>
      <c r="D53" s="51">
        <v>0.11</v>
      </c>
      <c r="E53" s="51">
        <v>0.12</v>
      </c>
      <c r="F53" s="51">
        <v>0.13</v>
      </c>
      <c r="G53" s="51">
        <v>0.14</v>
      </c>
    </row>
    <row r="54" spans="2:7" ht="12.75">
      <c r="B54" s="33">
        <v>52</v>
      </c>
      <c r="C54" s="70" t="s">
        <v>84</v>
      </c>
      <c r="D54" s="51">
        <v>0.12</v>
      </c>
      <c r="E54" s="51">
        <v>0.13</v>
      </c>
      <c r="F54" s="51">
        <v>0.14</v>
      </c>
      <c r="G54" s="51">
        <v>0.15</v>
      </c>
    </row>
    <row r="55" spans="2:7" ht="12.75">
      <c r="B55" s="33">
        <v>53</v>
      </c>
      <c r="C55" s="70" t="s">
        <v>85</v>
      </c>
      <c r="D55" s="51">
        <v>0.5</v>
      </c>
      <c r="E55" s="51">
        <v>0.25</v>
      </c>
      <c r="F55" s="51">
        <v>0.3</v>
      </c>
      <c r="G55" s="51">
        <v>0.35</v>
      </c>
    </row>
    <row r="56" spans="2:7" ht="12.75">
      <c r="B56" s="33">
        <v>54</v>
      </c>
      <c r="C56" s="70" t="s">
        <v>86</v>
      </c>
      <c r="D56" s="51">
        <v>0.75</v>
      </c>
      <c r="E56" s="51">
        <v>0.3</v>
      </c>
      <c r="F56" s="51">
        <v>0.35</v>
      </c>
      <c r="G56" s="51">
        <v>0.4</v>
      </c>
    </row>
    <row r="57" spans="2:7" ht="12.75">
      <c r="B57" s="33">
        <v>55</v>
      </c>
      <c r="C57" s="70" t="s">
        <v>87</v>
      </c>
      <c r="D57" s="51">
        <v>1</v>
      </c>
      <c r="E57" s="51">
        <v>0.4</v>
      </c>
      <c r="F57" s="51">
        <v>0.45</v>
      </c>
      <c r="G57" s="51">
        <v>0.5</v>
      </c>
    </row>
    <row r="58" spans="2:7" ht="12.75">
      <c r="B58" s="33">
        <v>56</v>
      </c>
      <c r="C58" s="70" t="s">
        <v>88</v>
      </c>
      <c r="D58" s="51">
        <v>1.5</v>
      </c>
      <c r="E58" s="51">
        <v>0.45</v>
      </c>
      <c r="F58" s="51">
        <v>0.5</v>
      </c>
      <c r="G58" s="51">
        <v>0.55</v>
      </c>
    </row>
    <row r="59" spans="2:7" ht="12.75">
      <c r="B59" s="33">
        <v>57</v>
      </c>
      <c r="C59" s="70" t="s">
        <v>89</v>
      </c>
      <c r="D59" s="51">
        <v>1.75</v>
      </c>
      <c r="E59" s="51">
        <v>0.5</v>
      </c>
      <c r="F59" s="51">
        <v>0.55</v>
      </c>
      <c r="G59" s="51">
        <v>0.6</v>
      </c>
    </row>
    <row r="60" spans="2:7" ht="12.75">
      <c r="B60" s="33">
        <v>58</v>
      </c>
      <c r="C60" s="70" t="s">
        <v>90</v>
      </c>
      <c r="D60" s="51">
        <v>0.8</v>
      </c>
      <c r="E60" s="51">
        <v>0.55</v>
      </c>
      <c r="F60" s="51">
        <v>0.6</v>
      </c>
      <c r="G60" s="51">
        <v>0.65</v>
      </c>
    </row>
    <row r="61" spans="2:7" ht="12.75">
      <c r="B61" s="33">
        <v>59</v>
      </c>
      <c r="C61" s="70" t="s">
        <v>91</v>
      </c>
      <c r="D61" s="51">
        <v>1.25</v>
      </c>
      <c r="E61" s="51">
        <v>0.6</v>
      </c>
      <c r="F61" s="51">
        <v>0.65</v>
      </c>
      <c r="G61" s="51">
        <v>0.7</v>
      </c>
    </row>
    <row r="62" spans="2:7" ht="12.75">
      <c r="B62" s="33">
        <v>60</v>
      </c>
      <c r="C62" s="70" t="s">
        <v>92</v>
      </c>
      <c r="D62" s="51">
        <v>1</v>
      </c>
      <c r="E62" s="51">
        <v>0.65</v>
      </c>
      <c r="F62" s="51">
        <v>0.7</v>
      </c>
      <c r="G62" s="51">
        <v>0.75</v>
      </c>
    </row>
    <row r="63" ht="12.75">
      <c r="B63" s="23"/>
    </row>
    <row r="64" ht="12.75">
      <c r="B64" s="23"/>
    </row>
    <row r="65" ht="12.75">
      <c r="B65" s="23"/>
    </row>
    <row r="66" ht="12.75">
      <c r="B66" s="23"/>
    </row>
    <row r="67" ht="12.75">
      <c r="B67" s="23"/>
    </row>
    <row r="68" ht="12.75">
      <c r="B68" s="23"/>
    </row>
    <row r="69" ht="12.75">
      <c r="B69" s="23"/>
    </row>
    <row r="70" ht="12.75">
      <c r="B70" s="23"/>
    </row>
    <row r="71" ht="12.75">
      <c r="B71" s="23"/>
    </row>
    <row r="72" ht="12.75">
      <c r="B72" s="23"/>
    </row>
    <row r="73" ht="12.75">
      <c r="B73" s="23"/>
    </row>
    <row r="74" ht="12.75">
      <c r="B74" s="23"/>
    </row>
    <row r="75" ht="12.75">
      <c r="B75" s="23"/>
    </row>
    <row r="76" ht="12.75">
      <c r="B76" s="23"/>
    </row>
    <row r="77" ht="12.75">
      <c r="B77" s="23"/>
    </row>
    <row r="78" ht="12.75">
      <c r="B78" s="23"/>
    </row>
    <row r="79" ht="12.75">
      <c r="B79" s="23"/>
    </row>
    <row r="80" ht="12.75">
      <c r="B80" s="23"/>
    </row>
    <row r="81" ht="12.75">
      <c r="B81" s="23"/>
    </row>
    <row r="82" ht="12.75">
      <c r="B82" s="23"/>
    </row>
    <row r="83" ht="12.75">
      <c r="B83" s="23"/>
    </row>
    <row r="84" ht="12.75">
      <c r="B84" s="23"/>
    </row>
    <row r="85" ht="12.75">
      <c r="B85" s="23"/>
    </row>
    <row r="86" ht="12.75">
      <c r="B86" s="23"/>
    </row>
    <row r="87" ht="12.75">
      <c r="B87" s="23"/>
    </row>
    <row r="88" ht="12.75">
      <c r="B88" s="23"/>
    </row>
    <row r="89" ht="12.75">
      <c r="B89" s="23"/>
    </row>
    <row r="90" ht="12.75">
      <c r="B90" s="23"/>
    </row>
    <row r="91" ht="12.75">
      <c r="B91" s="23"/>
    </row>
    <row r="92" ht="12.75">
      <c r="B92" s="23"/>
    </row>
    <row r="93" ht="12.75">
      <c r="B93" s="23"/>
    </row>
    <row r="94" ht="12.75">
      <c r="B94" s="23"/>
    </row>
  </sheetData>
  <sheetProtection password="DCD7" sheet="1" objects="1" scenarios="1"/>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dimension ref="A1:J104"/>
  <sheetViews>
    <sheetView showGridLines="0" showRowColHeaders="0" showZeros="0" showOutlineSymbols="0" workbookViewId="0" topLeftCell="A1">
      <pane ySplit="4" topLeftCell="BM5" activePane="bottomLeft" state="frozen"/>
      <selection pane="topLeft" activeCell="A1" sqref="A1"/>
      <selection pane="bottomLeft" activeCell="C3" sqref="C3"/>
    </sheetView>
  </sheetViews>
  <sheetFormatPr defaultColWidth="9.140625" defaultRowHeight="12.75"/>
  <cols>
    <col min="1" max="1" width="9.140625" style="75" customWidth="1"/>
    <col min="2" max="2" width="0" style="75" hidden="1" customWidth="1"/>
    <col min="3" max="3" width="15.57421875" style="75" customWidth="1"/>
    <col min="4" max="8" width="9.140625" style="75" customWidth="1"/>
    <col min="9" max="9" width="0" style="75" hidden="1" customWidth="1"/>
    <col min="10" max="16384" width="9.140625" style="75" customWidth="1"/>
  </cols>
  <sheetData>
    <row r="1" spans="1:2" ht="12.75">
      <c r="A1" s="40" t="s">
        <v>18</v>
      </c>
      <c r="B1" s="74"/>
    </row>
    <row r="2" spans="1:10" ht="13.5" thickBot="1">
      <c r="A2" s="74"/>
      <c r="B2" s="74"/>
      <c r="C2" s="76" t="s">
        <v>93</v>
      </c>
      <c r="D2" s="77"/>
      <c r="E2" s="30" t="s">
        <v>19</v>
      </c>
      <c r="F2" s="80"/>
      <c r="G2" s="80"/>
      <c r="H2" s="80"/>
      <c r="I2" s="80"/>
      <c r="J2" s="79"/>
    </row>
    <row r="3" spans="3:10" ht="13.5" thickBot="1">
      <c r="C3" s="78" t="s">
        <v>94</v>
      </c>
      <c r="D3" s="78" t="s">
        <v>6</v>
      </c>
      <c r="E3" s="78" t="s">
        <v>136</v>
      </c>
      <c r="F3" s="78" t="s">
        <v>137</v>
      </c>
      <c r="G3" s="78" t="s">
        <v>138</v>
      </c>
      <c r="H3" s="78" t="s">
        <v>139</v>
      </c>
      <c r="I3" s="80" t="s">
        <v>140</v>
      </c>
      <c r="J3" s="79"/>
    </row>
    <row r="4" spans="2:8" ht="12.75" hidden="1">
      <c r="B4" s="75">
        <v>1</v>
      </c>
      <c r="D4" s="75">
        <v>0</v>
      </c>
      <c r="E4" s="48"/>
      <c r="F4" s="48"/>
      <c r="G4" s="48"/>
      <c r="H4" s="48"/>
    </row>
    <row r="5" spans="2:9" ht="12.75">
      <c r="B5" s="75">
        <v>2</v>
      </c>
      <c r="C5" s="81" t="s">
        <v>95</v>
      </c>
      <c r="D5" s="81">
        <v>5</v>
      </c>
      <c r="E5" s="110">
        <v>10</v>
      </c>
      <c r="F5" s="110">
        <v>10</v>
      </c>
      <c r="G5" s="110">
        <v>10</v>
      </c>
      <c r="H5" s="111">
        <f>CEILING((E5*F5*G5)/Divisor,0.01)</f>
        <v>6.03</v>
      </c>
      <c r="I5" s="48">
        <f>IF(Calculator!H$24=0,D5,MAX(D5,H5))</f>
        <v>5</v>
      </c>
    </row>
    <row r="6" spans="2:9" ht="12.75">
      <c r="B6" s="75">
        <v>3</v>
      </c>
      <c r="C6" s="81" t="s">
        <v>96</v>
      </c>
      <c r="D6" s="81">
        <v>6</v>
      </c>
      <c r="E6" s="110">
        <v>11</v>
      </c>
      <c r="F6" s="110">
        <v>11</v>
      </c>
      <c r="G6" s="110">
        <v>11</v>
      </c>
      <c r="H6" s="111">
        <f aca="true" t="shared" si="0" ref="H6:H69">CEILING((E6*F6*G6)/Divisor,0.01)</f>
        <v>8.02</v>
      </c>
      <c r="I6" s="48">
        <f>IF(Calculator!H$24=0,D6,MAX(D6,H6))</f>
        <v>6</v>
      </c>
    </row>
    <row r="7" spans="2:9" ht="12.75">
      <c r="B7" s="75">
        <v>4</v>
      </c>
      <c r="C7" s="81" t="s">
        <v>97</v>
      </c>
      <c r="D7" s="81">
        <v>7</v>
      </c>
      <c r="E7" s="110">
        <v>12</v>
      </c>
      <c r="F7" s="110">
        <v>12</v>
      </c>
      <c r="G7" s="110">
        <v>12</v>
      </c>
      <c r="H7" s="111">
        <f t="shared" si="0"/>
        <v>10.41</v>
      </c>
      <c r="I7" s="48">
        <f>IF(Calculator!H$24=0,D7,MAX(D7,H7))</f>
        <v>7</v>
      </c>
    </row>
    <row r="8" spans="2:9" ht="12.75">
      <c r="B8" s="75">
        <v>5</v>
      </c>
      <c r="C8" s="81" t="s">
        <v>98</v>
      </c>
      <c r="D8" s="81">
        <v>8</v>
      </c>
      <c r="E8" s="110">
        <v>13</v>
      </c>
      <c r="F8" s="110">
        <v>13</v>
      </c>
      <c r="G8" s="110">
        <v>13</v>
      </c>
      <c r="H8" s="111">
        <f t="shared" si="0"/>
        <v>13.24</v>
      </c>
      <c r="I8" s="48">
        <f>IF(Calculator!H$24=0,D8,MAX(D8,H8))</f>
        <v>8</v>
      </c>
    </row>
    <row r="9" spans="2:9" ht="12.75">
      <c r="B9" s="75">
        <v>6</v>
      </c>
      <c r="C9" s="81" t="s">
        <v>99</v>
      </c>
      <c r="D9" s="81">
        <v>25</v>
      </c>
      <c r="E9" s="110">
        <v>14</v>
      </c>
      <c r="F9" s="110">
        <v>14</v>
      </c>
      <c r="G9" s="110">
        <v>14</v>
      </c>
      <c r="H9" s="111">
        <f t="shared" si="0"/>
        <v>16.54</v>
      </c>
      <c r="I9" s="48">
        <f>IF(Calculator!H$24=0,D9,MAX(D9,H9))</f>
        <v>25</v>
      </c>
    </row>
    <row r="10" spans="2:9" ht="12.75">
      <c r="B10" s="75">
        <v>7</v>
      </c>
      <c r="C10" s="81"/>
      <c r="D10" s="81"/>
      <c r="E10" s="110"/>
      <c r="F10" s="110"/>
      <c r="G10" s="110"/>
      <c r="H10" s="111">
        <f t="shared" si="0"/>
        <v>0</v>
      </c>
      <c r="I10" s="48">
        <f>IF(Calculator!H$24=0,D10,MAX(D10,H10))</f>
        <v>0</v>
      </c>
    </row>
    <row r="11" spans="2:9" ht="12.75">
      <c r="B11" s="75">
        <v>8</v>
      </c>
      <c r="C11" s="81"/>
      <c r="D11" s="81"/>
      <c r="E11" s="110"/>
      <c r="F11" s="110"/>
      <c r="G11" s="110"/>
      <c r="H11" s="111">
        <f t="shared" si="0"/>
        <v>0</v>
      </c>
      <c r="I11" s="48">
        <f>IF(Calculator!H$24=0,D11,MAX(D11,H11))</f>
        <v>0</v>
      </c>
    </row>
    <row r="12" spans="2:9" ht="12.75">
      <c r="B12" s="75">
        <v>9</v>
      </c>
      <c r="C12" s="81"/>
      <c r="D12" s="81"/>
      <c r="E12" s="110"/>
      <c r="F12" s="110"/>
      <c r="G12" s="110"/>
      <c r="H12" s="111">
        <f t="shared" si="0"/>
        <v>0</v>
      </c>
      <c r="I12" s="48">
        <f>IF(Calculator!H$24=0,D12,MAX(D12,H12))</f>
        <v>0</v>
      </c>
    </row>
    <row r="13" spans="2:9" ht="12.75">
      <c r="B13" s="75">
        <v>10</v>
      </c>
      <c r="C13" s="81"/>
      <c r="D13" s="81"/>
      <c r="E13" s="110"/>
      <c r="F13" s="110"/>
      <c r="G13" s="110"/>
      <c r="H13" s="111">
        <f t="shared" si="0"/>
        <v>0</v>
      </c>
      <c r="I13" s="48">
        <f>IF(Calculator!H$24=0,D13,MAX(D13,H13))</f>
        <v>0</v>
      </c>
    </row>
    <row r="14" spans="2:9" ht="12.75">
      <c r="B14" s="75">
        <v>11</v>
      </c>
      <c r="C14" s="81"/>
      <c r="D14" s="81"/>
      <c r="E14" s="110"/>
      <c r="F14" s="110"/>
      <c r="G14" s="110"/>
      <c r="H14" s="111">
        <f t="shared" si="0"/>
        <v>0</v>
      </c>
      <c r="I14" s="48">
        <f>IF(Calculator!H$24=0,D14,MAX(D14,H14))</f>
        <v>0</v>
      </c>
    </row>
    <row r="15" spans="2:9" ht="12.75">
      <c r="B15" s="75">
        <v>12</v>
      </c>
      <c r="C15" s="81"/>
      <c r="D15" s="81"/>
      <c r="E15" s="110"/>
      <c r="F15" s="110"/>
      <c r="G15" s="110"/>
      <c r="H15" s="111">
        <f t="shared" si="0"/>
        <v>0</v>
      </c>
      <c r="I15" s="48">
        <f>IF(Calculator!H$24=0,D15,MAX(D15,H15))</f>
        <v>0</v>
      </c>
    </row>
    <row r="16" spans="2:9" ht="12.75">
      <c r="B16" s="75">
        <v>13</v>
      </c>
      <c r="C16" s="81"/>
      <c r="D16" s="81"/>
      <c r="E16" s="110"/>
      <c r="F16" s="110"/>
      <c r="G16" s="110"/>
      <c r="H16" s="111">
        <f t="shared" si="0"/>
        <v>0</v>
      </c>
      <c r="I16" s="48">
        <f>IF(Calculator!H$24=0,D16,MAX(D16,H16))</f>
        <v>0</v>
      </c>
    </row>
    <row r="17" spans="2:9" ht="12.75">
      <c r="B17" s="75">
        <v>14</v>
      </c>
      <c r="C17" s="81"/>
      <c r="D17" s="81"/>
      <c r="E17" s="110"/>
      <c r="F17" s="110"/>
      <c r="G17" s="110"/>
      <c r="H17" s="111">
        <f t="shared" si="0"/>
        <v>0</v>
      </c>
      <c r="I17" s="48">
        <f>IF(Calculator!H$24=0,D17,MAX(D17,H17))</f>
        <v>0</v>
      </c>
    </row>
    <row r="18" spans="2:9" ht="12.75">
      <c r="B18" s="75">
        <v>15</v>
      </c>
      <c r="C18" s="81"/>
      <c r="D18" s="81"/>
      <c r="E18" s="110"/>
      <c r="F18" s="110"/>
      <c r="G18" s="110"/>
      <c r="H18" s="111">
        <f t="shared" si="0"/>
        <v>0</v>
      </c>
      <c r="I18" s="48">
        <f>IF(Calculator!H$24=0,D18,MAX(D18,H18))</f>
        <v>0</v>
      </c>
    </row>
    <row r="19" spans="2:9" ht="12.75">
      <c r="B19" s="75">
        <v>16</v>
      </c>
      <c r="C19" s="81"/>
      <c r="D19" s="81"/>
      <c r="E19" s="110"/>
      <c r="F19" s="110"/>
      <c r="G19" s="110"/>
      <c r="H19" s="111">
        <f t="shared" si="0"/>
        <v>0</v>
      </c>
      <c r="I19" s="48">
        <f>IF(Calculator!H$24=0,D19,MAX(D19,H19))</f>
        <v>0</v>
      </c>
    </row>
    <row r="20" spans="2:9" ht="12.75">
      <c r="B20" s="75">
        <v>17</v>
      </c>
      <c r="C20" s="81"/>
      <c r="D20" s="81"/>
      <c r="E20" s="110"/>
      <c r="F20" s="110"/>
      <c r="G20" s="110"/>
      <c r="H20" s="111">
        <f t="shared" si="0"/>
        <v>0</v>
      </c>
      <c r="I20" s="48">
        <f>IF(Calculator!H$24=0,D20,MAX(D20,H20))</f>
        <v>0</v>
      </c>
    </row>
    <row r="21" spans="2:9" ht="12.75">
      <c r="B21" s="75">
        <v>18</v>
      </c>
      <c r="C21" s="81"/>
      <c r="D21" s="81"/>
      <c r="E21" s="110"/>
      <c r="F21" s="110"/>
      <c r="G21" s="110"/>
      <c r="H21" s="111">
        <f t="shared" si="0"/>
        <v>0</v>
      </c>
      <c r="I21" s="48">
        <f>IF(Calculator!H$24=0,D21,MAX(D21,H21))</f>
        <v>0</v>
      </c>
    </row>
    <row r="22" spans="2:9" ht="12.75">
      <c r="B22" s="75">
        <v>19</v>
      </c>
      <c r="C22" s="81"/>
      <c r="D22" s="81"/>
      <c r="E22" s="110"/>
      <c r="F22" s="110"/>
      <c r="G22" s="110"/>
      <c r="H22" s="111">
        <f t="shared" si="0"/>
        <v>0</v>
      </c>
      <c r="I22" s="48">
        <f>IF(Calculator!H$24=0,D22,MAX(D22,H22))</f>
        <v>0</v>
      </c>
    </row>
    <row r="23" spans="2:9" ht="12.75">
      <c r="B23" s="75">
        <v>20</v>
      </c>
      <c r="C23" s="81"/>
      <c r="D23" s="81"/>
      <c r="E23" s="110"/>
      <c r="F23" s="110"/>
      <c r="G23" s="110"/>
      <c r="H23" s="111">
        <f t="shared" si="0"/>
        <v>0</v>
      </c>
      <c r="I23" s="48">
        <f>IF(Calculator!H$24=0,D23,MAX(D23,H23))</f>
        <v>0</v>
      </c>
    </row>
    <row r="24" spans="2:9" ht="12.75">
      <c r="B24" s="75">
        <v>21</v>
      </c>
      <c r="C24" s="81"/>
      <c r="D24" s="81"/>
      <c r="E24" s="110"/>
      <c r="F24" s="110"/>
      <c r="G24" s="110"/>
      <c r="H24" s="111">
        <f t="shared" si="0"/>
        <v>0</v>
      </c>
      <c r="I24" s="48">
        <f>IF(Calculator!H$24=0,D24,MAX(D24,H24))</f>
        <v>0</v>
      </c>
    </row>
    <row r="25" spans="2:9" ht="12.75">
      <c r="B25" s="75">
        <v>22</v>
      </c>
      <c r="C25" s="81"/>
      <c r="D25" s="81"/>
      <c r="E25" s="110"/>
      <c r="F25" s="110"/>
      <c r="G25" s="110"/>
      <c r="H25" s="111">
        <f t="shared" si="0"/>
        <v>0</v>
      </c>
      <c r="I25" s="48">
        <f>IF(Calculator!H$24=0,D25,MAX(D25,H25))</f>
        <v>0</v>
      </c>
    </row>
    <row r="26" spans="2:9" ht="12.75">
      <c r="B26" s="75">
        <v>23</v>
      </c>
      <c r="C26" s="81"/>
      <c r="D26" s="81"/>
      <c r="E26" s="110"/>
      <c r="F26" s="110"/>
      <c r="G26" s="110"/>
      <c r="H26" s="111">
        <f t="shared" si="0"/>
        <v>0</v>
      </c>
      <c r="I26" s="48">
        <f>IF(Calculator!H$24=0,D26,MAX(D26,H26))</f>
        <v>0</v>
      </c>
    </row>
    <row r="27" spans="2:9" ht="12.75">
      <c r="B27" s="75">
        <v>24</v>
      </c>
      <c r="C27" s="81"/>
      <c r="D27" s="81"/>
      <c r="E27" s="110"/>
      <c r="F27" s="110"/>
      <c r="G27" s="110"/>
      <c r="H27" s="111">
        <f t="shared" si="0"/>
        <v>0</v>
      </c>
      <c r="I27" s="48">
        <f>IF(Calculator!H$24=0,D27,MAX(D27,H27))</f>
        <v>0</v>
      </c>
    </row>
    <row r="28" spans="2:9" ht="12.75">
      <c r="B28" s="75">
        <v>25</v>
      </c>
      <c r="C28" s="81"/>
      <c r="D28" s="81"/>
      <c r="E28" s="110"/>
      <c r="F28" s="110"/>
      <c r="G28" s="110"/>
      <c r="H28" s="111">
        <f t="shared" si="0"/>
        <v>0</v>
      </c>
      <c r="I28" s="48">
        <f>IF(Calculator!H$24=0,D28,MAX(D28,H28))</f>
        <v>0</v>
      </c>
    </row>
    <row r="29" spans="2:9" ht="12.75">
      <c r="B29" s="75">
        <v>26</v>
      </c>
      <c r="C29" s="81"/>
      <c r="D29" s="81"/>
      <c r="E29" s="110"/>
      <c r="F29" s="110"/>
      <c r="G29" s="110"/>
      <c r="H29" s="111">
        <f t="shared" si="0"/>
        <v>0</v>
      </c>
      <c r="I29" s="48">
        <f>IF(Calculator!H$24=0,D29,MAX(D29,H29))</f>
        <v>0</v>
      </c>
    </row>
    <row r="30" spans="2:9" ht="12.75">
      <c r="B30" s="75">
        <v>27</v>
      </c>
      <c r="C30" s="81"/>
      <c r="D30" s="81"/>
      <c r="E30" s="110"/>
      <c r="F30" s="110"/>
      <c r="G30" s="110"/>
      <c r="H30" s="111">
        <f t="shared" si="0"/>
        <v>0</v>
      </c>
      <c r="I30" s="48">
        <f>IF(Calculator!H$24=0,D30,MAX(D30,H30))</f>
        <v>0</v>
      </c>
    </row>
    <row r="31" spans="2:9" ht="12.75">
      <c r="B31" s="75">
        <v>28</v>
      </c>
      <c r="C31" s="81"/>
      <c r="D31" s="81"/>
      <c r="E31" s="110"/>
      <c r="F31" s="110"/>
      <c r="G31" s="110"/>
      <c r="H31" s="111">
        <f t="shared" si="0"/>
        <v>0</v>
      </c>
      <c r="I31" s="48">
        <f>IF(Calculator!H$24=0,D31,MAX(D31,H31))</f>
        <v>0</v>
      </c>
    </row>
    <row r="32" spans="2:9" ht="12.75">
      <c r="B32" s="75">
        <v>29</v>
      </c>
      <c r="C32" s="81"/>
      <c r="D32" s="81"/>
      <c r="E32" s="110"/>
      <c r="F32" s="110"/>
      <c r="G32" s="110"/>
      <c r="H32" s="111">
        <f t="shared" si="0"/>
        <v>0</v>
      </c>
      <c r="I32" s="48">
        <f>IF(Calculator!H$24=0,D32,MAX(D32,H32))</f>
        <v>0</v>
      </c>
    </row>
    <row r="33" spans="2:9" ht="12.75">
      <c r="B33" s="75">
        <v>30</v>
      </c>
      <c r="C33" s="81"/>
      <c r="D33" s="81"/>
      <c r="E33" s="110"/>
      <c r="F33" s="110"/>
      <c r="G33" s="110"/>
      <c r="H33" s="111">
        <f t="shared" si="0"/>
        <v>0</v>
      </c>
      <c r="I33" s="48">
        <f>IF(Calculator!H$24=0,D33,MAX(D33,H33))</f>
        <v>0</v>
      </c>
    </row>
    <row r="34" spans="2:9" ht="12.75">
      <c r="B34" s="75">
        <v>31</v>
      </c>
      <c r="C34" s="81"/>
      <c r="D34" s="81"/>
      <c r="E34" s="110"/>
      <c r="F34" s="110"/>
      <c r="G34" s="110"/>
      <c r="H34" s="111">
        <f t="shared" si="0"/>
        <v>0</v>
      </c>
      <c r="I34" s="48">
        <f>IF(Calculator!H$24=0,D34,MAX(D34,H34))</f>
        <v>0</v>
      </c>
    </row>
    <row r="35" spans="2:9" ht="12.75">
      <c r="B35" s="75">
        <v>32</v>
      </c>
      <c r="C35" s="81"/>
      <c r="D35" s="81"/>
      <c r="E35" s="110"/>
      <c r="F35" s="110"/>
      <c r="G35" s="110"/>
      <c r="H35" s="111">
        <f t="shared" si="0"/>
        <v>0</v>
      </c>
      <c r="I35" s="48">
        <f>IF(Calculator!H$24=0,D35,MAX(D35,H35))</f>
        <v>0</v>
      </c>
    </row>
    <row r="36" spans="2:9" ht="12.75">
      <c r="B36" s="75">
        <v>33</v>
      </c>
      <c r="C36" s="81"/>
      <c r="D36" s="81"/>
      <c r="E36" s="110"/>
      <c r="F36" s="110"/>
      <c r="G36" s="110"/>
      <c r="H36" s="111">
        <f t="shared" si="0"/>
        <v>0</v>
      </c>
      <c r="I36" s="48">
        <f>IF(Calculator!H$24=0,D36,MAX(D36,H36))</f>
        <v>0</v>
      </c>
    </row>
    <row r="37" spans="2:9" ht="12.75">
      <c r="B37" s="75">
        <v>34</v>
      </c>
      <c r="C37" s="81"/>
      <c r="D37" s="81"/>
      <c r="E37" s="110"/>
      <c r="F37" s="110"/>
      <c r="G37" s="110"/>
      <c r="H37" s="111">
        <f t="shared" si="0"/>
        <v>0</v>
      </c>
      <c r="I37" s="48">
        <f>IF(Calculator!H$24=0,D37,MAX(D37,H37))</f>
        <v>0</v>
      </c>
    </row>
    <row r="38" spans="2:9" ht="12.75">
      <c r="B38" s="75">
        <v>35</v>
      </c>
      <c r="C38" s="81"/>
      <c r="D38" s="81"/>
      <c r="E38" s="110"/>
      <c r="F38" s="110"/>
      <c r="G38" s="110"/>
      <c r="H38" s="111">
        <f t="shared" si="0"/>
        <v>0</v>
      </c>
      <c r="I38" s="48">
        <f>IF(Calculator!H$24=0,D38,MAX(D38,H38))</f>
        <v>0</v>
      </c>
    </row>
    <row r="39" spans="2:9" ht="12.75">
      <c r="B39" s="75">
        <v>36</v>
      </c>
      <c r="C39" s="81"/>
      <c r="D39" s="81"/>
      <c r="E39" s="110"/>
      <c r="F39" s="110"/>
      <c r="G39" s="110"/>
      <c r="H39" s="111">
        <f t="shared" si="0"/>
        <v>0</v>
      </c>
      <c r="I39" s="48">
        <f>IF(Calculator!H$24=0,D39,MAX(D39,H39))</f>
        <v>0</v>
      </c>
    </row>
    <row r="40" spans="2:9" ht="12.75">
      <c r="B40" s="75">
        <v>37</v>
      </c>
      <c r="C40" s="81"/>
      <c r="D40" s="81"/>
      <c r="E40" s="110"/>
      <c r="F40" s="110"/>
      <c r="G40" s="110"/>
      <c r="H40" s="111">
        <f t="shared" si="0"/>
        <v>0</v>
      </c>
      <c r="I40" s="48">
        <f>IF(Calculator!H$24=0,D40,MAX(D40,H40))</f>
        <v>0</v>
      </c>
    </row>
    <row r="41" spans="2:9" ht="12.75">
      <c r="B41" s="75">
        <v>38</v>
      </c>
      <c r="C41" s="81"/>
      <c r="D41" s="81"/>
      <c r="E41" s="110"/>
      <c r="F41" s="110"/>
      <c r="G41" s="110"/>
      <c r="H41" s="111">
        <f t="shared" si="0"/>
        <v>0</v>
      </c>
      <c r="I41" s="48">
        <f>IF(Calculator!H$24=0,D41,MAX(D41,H41))</f>
        <v>0</v>
      </c>
    </row>
    <row r="42" spans="2:9" ht="12.75">
      <c r="B42" s="75">
        <v>39</v>
      </c>
      <c r="C42" s="81"/>
      <c r="D42" s="81"/>
      <c r="E42" s="110"/>
      <c r="F42" s="110"/>
      <c r="G42" s="110"/>
      <c r="H42" s="111">
        <f t="shared" si="0"/>
        <v>0</v>
      </c>
      <c r="I42" s="48">
        <f>IF(Calculator!H$24=0,D42,MAX(D42,H42))</f>
        <v>0</v>
      </c>
    </row>
    <row r="43" spans="2:9" ht="12.75">
      <c r="B43" s="75">
        <v>40</v>
      </c>
      <c r="C43" s="81"/>
      <c r="D43" s="81"/>
      <c r="E43" s="110"/>
      <c r="F43" s="110"/>
      <c r="G43" s="110"/>
      <c r="H43" s="111">
        <f t="shared" si="0"/>
        <v>0</v>
      </c>
      <c r="I43" s="48">
        <f>IF(Calculator!H$24=0,D43,MAX(D43,H43))</f>
        <v>0</v>
      </c>
    </row>
    <row r="44" spans="2:9" ht="12.75">
      <c r="B44" s="75">
        <v>41</v>
      </c>
      <c r="C44" s="81"/>
      <c r="D44" s="81"/>
      <c r="E44" s="110"/>
      <c r="F44" s="110"/>
      <c r="G44" s="110"/>
      <c r="H44" s="111">
        <f t="shared" si="0"/>
        <v>0</v>
      </c>
      <c r="I44" s="48">
        <f>IF(Calculator!H$24=0,D44,MAX(D44,H44))</f>
        <v>0</v>
      </c>
    </row>
    <row r="45" spans="2:9" ht="12.75">
      <c r="B45" s="75">
        <v>42</v>
      </c>
      <c r="C45" s="81"/>
      <c r="D45" s="81"/>
      <c r="E45" s="110"/>
      <c r="F45" s="110"/>
      <c r="G45" s="110"/>
      <c r="H45" s="111">
        <f t="shared" si="0"/>
        <v>0</v>
      </c>
      <c r="I45" s="48">
        <f>IF(Calculator!H$24=0,D45,MAX(D45,H45))</f>
        <v>0</v>
      </c>
    </row>
    <row r="46" spans="2:9" ht="12.75">
      <c r="B46" s="75">
        <v>43</v>
      </c>
      <c r="C46" s="81"/>
      <c r="D46" s="81"/>
      <c r="E46" s="110"/>
      <c r="F46" s="110"/>
      <c r="G46" s="110"/>
      <c r="H46" s="111">
        <f t="shared" si="0"/>
        <v>0</v>
      </c>
      <c r="I46" s="48">
        <f>IF(Calculator!H$24=0,D46,MAX(D46,H46))</f>
        <v>0</v>
      </c>
    </row>
    <row r="47" spans="2:9" ht="12.75">
      <c r="B47" s="75">
        <v>44</v>
      </c>
      <c r="C47" s="81"/>
      <c r="D47" s="81"/>
      <c r="E47" s="110"/>
      <c r="F47" s="110"/>
      <c r="G47" s="110"/>
      <c r="H47" s="111">
        <f t="shared" si="0"/>
        <v>0</v>
      </c>
      <c r="I47" s="48">
        <f>IF(Calculator!H$24=0,D47,MAX(D47,H47))</f>
        <v>0</v>
      </c>
    </row>
    <row r="48" spans="2:9" ht="12.75">
      <c r="B48" s="75">
        <v>45</v>
      </c>
      <c r="C48" s="81"/>
      <c r="D48" s="81"/>
      <c r="E48" s="110"/>
      <c r="F48" s="110"/>
      <c r="G48" s="110"/>
      <c r="H48" s="111">
        <f t="shared" si="0"/>
        <v>0</v>
      </c>
      <c r="I48" s="48">
        <f>IF(Calculator!H$24=0,D48,MAX(D48,H48))</f>
        <v>0</v>
      </c>
    </row>
    <row r="49" spans="2:9" ht="12.75">
      <c r="B49" s="75">
        <v>46</v>
      </c>
      <c r="C49" s="81"/>
      <c r="D49" s="81"/>
      <c r="E49" s="110"/>
      <c r="F49" s="110"/>
      <c r="G49" s="110"/>
      <c r="H49" s="111">
        <f t="shared" si="0"/>
        <v>0</v>
      </c>
      <c r="I49" s="48">
        <f>IF(Calculator!H$24=0,D49,MAX(D49,H49))</f>
        <v>0</v>
      </c>
    </row>
    <row r="50" spans="2:9" ht="12.75">
      <c r="B50" s="75">
        <v>47</v>
      </c>
      <c r="C50" s="81"/>
      <c r="D50" s="81"/>
      <c r="E50" s="110"/>
      <c r="F50" s="110"/>
      <c r="G50" s="110"/>
      <c r="H50" s="111">
        <f t="shared" si="0"/>
        <v>0</v>
      </c>
      <c r="I50" s="48">
        <f>IF(Calculator!H$24=0,D50,MAX(D50,H50))</f>
        <v>0</v>
      </c>
    </row>
    <row r="51" spans="2:9" ht="12.75">
      <c r="B51" s="75">
        <v>48</v>
      </c>
      <c r="C51" s="81"/>
      <c r="D51" s="81"/>
      <c r="E51" s="110"/>
      <c r="F51" s="110"/>
      <c r="G51" s="110"/>
      <c r="H51" s="111">
        <f t="shared" si="0"/>
        <v>0</v>
      </c>
      <c r="I51" s="48">
        <f>IF(Calculator!H$24=0,D51,MAX(D51,H51))</f>
        <v>0</v>
      </c>
    </row>
    <row r="52" spans="2:9" ht="12.75">
      <c r="B52" s="75">
        <v>49</v>
      </c>
      <c r="C52" s="81"/>
      <c r="D52" s="81"/>
      <c r="E52" s="110"/>
      <c r="F52" s="110"/>
      <c r="G52" s="110"/>
      <c r="H52" s="111">
        <f t="shared" si="0"/>
        <v>0</v>
      </c>
      <c r="I52" s="48">
        <f>IF(Calculator!H$24=0,D52,MAX(D52,H52))</f>
        <v>0</v>
      </c>
    </row>
    <row r="53" spans="2:9" ht="12.75">
      <c r="B53" s="75">
        <v>50</v>
      </c>
      <c r="C53" s="81"/>
      <c r="D53" s="81"/>
      <c r="E53" s="110"/>
      <c r="F53" s="110"/>
      <c r="G53" s="110"/>
      <c r="H53" s="111">
        <f t="shared" si="0"/>
        <v>0</v>
      </c>
      <c r="I53" s="48">
        <f>IF(Calculator!H$24=0,D53,MAX(D53,H53))</f>
        <v>0</v>
      </c>
    </row>
    <row r="54" spans="2:9" ht="12.75">
      <c r="B54" s="75">
        <v>51</v>
      </c>
      <c r="C54" s="81"/>
      <c r="D54" s="81"/>
      <c r="E54" s="110"/>
      <c r="F54" s="110"/>
      <c r="G54" s="110"/>
      <c r="H54" s="111">
        <f t="shared" si="0"/>
        <v>0</v>
      </c>
      <c r="I54" s="48">
        <f>IF(Calculator!H$24=0,D54,MAX(D54,H54))</f>
        <v>0</v>
      </c>
    </row>
    <row r="55" spans="2:9" ht="12.75">
      <c r="B55" s="75">
        <v>52</v>
      </c>
      <c r="C55" s="81"/>
      <c r="D55" s="81"/>
      <c r="E55" s="110"/>
      <c r="F55" s="110"/>
      <c r="G55" s="110"/>
      <c r="H55" s="111">
        <f t="shared" si="0"/>
        <v>0</v>
      </c>
      <c r="I55" s="48">
        <f>IF(Calculator!H$24=0,D55,MAX(D55,H55))</f>
        <v>0</v>
      </c>
    </row>
    <row r="56" spans="2:9" ht="12.75">
      <c r="B56" s="75">
        <v>53</v>
      </c>
      <c r="C56" s="81"/>
      <c r="D56" s="81"/>
      <c r="E56" s="110"/>
      <c r="F56" s="110"/>
      <c r="G56" s="110"/>
      <c r="H56" s="111">
        <f t="shared" si="0"/>
        <v>0</v>
      </c>
      <c r="I56" s="48">
        <f>IF(Calculator!H$24=0,D56,MAX(D56,H56))</f>
        <v>0</v>
      </c>
    </row>
    <row r="57" spans="2:9" ht="12.75">
      <c r="B57" s="75">
        <v>54</v>
      </c>
      <c r="C57" s="81"/>
      <c r="D57" s="81"/>
      <c r="E57" s="110"/>
      <c r="F57" s="110"/>
      <c r="G57" s="110"/>
      <c r="H57" s="111">
        <f t="shared" si="0"/>
        <v>0</v>
      </c>
      <c r="I57" s="48">
        <f>IF(Calculator!H$24=0,D57,MAX(D57,H57))</f>
        <v>0</v>
      </c>
    </row>
    <row r="58" spans="2:9" ht="12.75">
      <c r="B58" s="75">
        <v>55</v>
      </c>
      <c r="C58" s="81"/>
      <c r="D58" s="81"/>
      <c r="E58" s="110"/>
      <c r="F58" s="110"/>
      <c r="G58" s="110"/>
      <c r="H58" s="111">
        <f t="shared" si="0"/>
        <v>0</v>
      </c>
      <c r="I58" s="48">
        <f>IF(Calculator!H$24=0,D58,MAX(D58,H58))</f>
        <v>0</v>
      </c>
    </row>
    <row r="59" spans="2:9" ht="12.75">
      <c r="B59" s="75">
        <v>56</v>
      </c>
      <c r="C59" s="81"/>
      <c r="D59" s="81"/>
      <c r="E59" s="110"/>
      <c r="F59" s="110"/>
      <c r="G59" s="110"/>
      <c r="H59" s="111">
        <f t="shared" si="0"/>
        <v>0</v>
      </c>
      <c r="I59" s="48">
        <f>IF(Calculator!H$24=0,D59,MAX(D59,H59))</f>
        <v>0</v>
      </c>
    </row>
    <row r="60" spans="2:9" ht="12.75">
      <c r="B60" s="75">
        <v>57</v>
      </c>
      <c r="C60" s="81"/>
      <c r="D60" s="81"/>
      <c r="E60" s="110"/>
      <c r="F60" s="110"/>
      <c r="G60" s="110"/>
      <c r="H60" s="111">
        <f t="shared" si="0"/>
        <v>0</v>
      </c>
      <c r="I60" s="48">
        <f>IF(Calculator!H$24=0,D60,MAX(D60,H60))</f>
        <v>0</v>
      </c>
    </row>
    <row r="61" spans="2:9" ht="12.75">
      <c r="B61" s="75">
        <v>58</v>
      </c>
      <c r="C61" s="81"/>
      <c r="D61" s="81"/>
      <c r="E61" s="110"/>
      <c r="F61" s="110"/>
      <c r="G61" s="110"/>
      <c r="H61" s="111">
        <f t="shared" si="0"/>
        <v>0</v>
      </c>
      <c r="I61" s="48">
        <f>IF(Calculator!H$24=0,D61,MAX(D61,H61))</f>
        <v>0</v>
      </c>
    </row>
    <row r="62" spans="2:9" ht="12.75">
      <c r="B62" s="75">
        <v>59</v>
      </c>
      <c r="C62" s="81"/>
      <c r="D62" s="81"/>
      <c r="E62" s="110"/>
      <c r="F62" s="110"/>
      <c r="G62" s="110"/>
      <c r="H62" s="111">
        <f t="shared" si="0"/>
        <v>0</v>
      </c>
      <c r="I62" s="48">
        <f>IF(Calculator!H$24=0,D62,MAX(D62,H62))</f>
        <v>0</v>
      </c>
    </row>
    <row r="63" spans="2:9" ht="12.75">
      <c r="B63" s="75">
        <v>60</v>
      </c>
      <c r="C63" s="81"/>
      <c r="D63" s="81"/>
      <c r="E63" s="110"/>
      <c r="F63" s="110"/>
      <c r="G63" s="110"/>
      <c r="H63" s="111">
        <f t="shared" si="0"/>
        <v>0</v>
      </c>
      <c r="I63" s="48">
        <f>IF(Calculator!H$24=0,D63,MAX(D63,H63))</f>
        <v>0</v>
      </c>
    </row>
    <row r="64" spans="2:9" ht="12.75">
      <c r="B64" s="75">
        <v>61</v>
      </c>
      <c r="C64" s="81"/>
      <c r="D64" s="81"/>
      <c r="E64" s="110"/>
      <c r="F64" s="110"/>
      <c r="G64" s="110"/>
      <c r="H64" s="111">
        <f t="shared" si="0"/>
        <v>0</v>
      </c>
      <c r="I64" s="48">
        <f>IF(Calculator!H$24=0,D64,MAX(D64,H64))</f>
        <v>0</v>
      </c>
    </row>
    <row r="65" spans="2:9" ht="12.75">
      <c r="B65" s="75">
        <v>62</v>
      </c>
      <c r="C65" s="81"/>
      <c r="D65" s="81"/>
      <c r="E65" s="110"/>
      <c r="F65" s="110"/>
      <c r="G65" s="110"/>
      <c r="H65" s="111">
        <f t="shared" si="0"/>
        <v>0</v>
      </c>
      <c r="I65" s="48">
        <f>IF(Calculator!H$24=0,D65,MAX(D65,H65))</f>
        <v>0</v>
      </c>
    </row>
    <row r="66" spans="2:9" ht="12.75">
      <c r="B66" s="75">
        <v>63</v>
      </c>
      <c r="C66" s="81"/>
      <c r="D66" s="81"/>
      <c r="E66" s="110"/>
      <c r="F66" s="110"/>
      <c r="G66" s="110"/>
      <c r="H66" s="111">
        <f t="shared" si="0"/>
        <v>0</v>
      </c>
      <c r="I66" s="48">
        <f>IF(Calculator!H$24=0,D66,MAX(D66,H66))</f>
        <v>0</v>
      </c>
    </row>
    <row r="67" spans="2:9" ht="12.75">
      <c r="B67" s="75">
        <v>64</v>
      </c>
      <c r="C67" s="81"/>
      <c r="D67" s="81"/>
      <c r="E67" s="110"/>
      <c r="F67" s="110"/>
      <c r="G67" s="110"/>
      <c r="H67" s="111">
        <f t="shared" si="0"/>
        <v>0</v>
      </c>
      <c r="I67" s="48">
        <f>IF(Calculator!H$24=0,D67,MAX(D67,H67))</f>
        <v>0</v>
      </c>
    </row>
    <row r="68" spans="2:9" ht="12.75">
      <c r="B68" s="75">
        <v>65</v>
      </c>
      <c r="C68" s="81"/>
      <c r="D68" s="81"/>
      <c r="E68" s="110"/>
      <c r="F68" s="110"/>
      <c r="G68" s="110"/>
      <c r="H68" s="111">
        <f t="shared" si="0"/>
        <v>0</v>
      </c>
      <c r="I68" s="48">
        <f>IF(Calculator!H$24=0,D68,MAX(D68,H68))</f>
        <v>0</v>
      </c>
    </row>
    <row r="69" spans="2:9" ht="12.75">
      <c r="B69" s="75">
        <v>66</v>
      </c>
      <c r="C69" s="81"/>
      <c r="D69" s="81"/>
      <c r="E69" s="110"/>
      <c r="F69" s="110"/>
      <c r="G69" s="110"/>
      <c r="H69" s="111">
        <f t="shared" si="0"/>
        <v>0</v>
      </c>
      <c r="I69" s="48">
        <f>IF(Calculator!H$24=0,D69,MAX(D69,H69))</f>
        <v>0</v>
      </c>
    </row>
    <row r="70" spans="2:9" ht="12.75">
      <c r="B70" s="75">
        <v>67</v>
      </c>
      <c r="C70" s="81"/>
      <c r="D70" s="81"/>
      <c r="E70" s="110"/>
      <c r="F70" s="110"/>
      <c r="G70" s="110"/>
      <c r="H70" s="111">
        <f aca="true" t="shared" si="1" ref="H70:H104">CEILING((E70*F70*G70)/Divisor,0.01)</f>
        <v>0</v>
      </c>
      <c r="I70" s="48">
        <f>IF(Calculator!H$24=0,D70,MAX(D70,H70))</f>
        <v>0</v>
      </c>
    </row>
    <row r="71" spans="2:9" ht="12.75">
      <c r="B71" s="75">
        <v>68</v>
      </c>
      <c r="C71" s="81"/>
      <c r="D71" s="81"/>
      <c r="E71" s="110"/>
      <c r="F71" s="110"/>
      <c r="G71" s="110"/>
      <c r="H71" s="111">
        <f t="shared" si="1"/>
        <v>0</v>
      </c>
      <c r="I71" s="48">
        <f>IF(Calculator!H$24=0,D71,MAX(D71,H71))</f>
        <v>0</v>
      </c>
    </row>
    <row r="72" spans="2:9" ht="12.75">
      <c r="B72" s="75">
        <v>69</v>
      </c>
      <c r="C72" s="81"/>
      <c r="D72" s="81"/>
      <c r="E72" s="110"/>
      <c r="F72" s="110"/>
      <c r="G72" s="110"/>
      <c r="H72" s="111">
        <f t="shared" si="1"/>
        <v>0</v>
      </c>
      <c r="I72" s="48">
        <f>IF(Calculator!H$24=0,D72,MAX(D72,H72))</f>
        <v>0</v>
      </c>
    </row>
    <row r="73" spans="2:9" ht="12.75">
      <c r="B73" s="75">
        <v>70</v>
      </c>
      <c r="C73" s="81"/>
      <c r="D73" s="81"/>
      <c r="E73" s="110"/>
      <c r="F73" s="110"/>
      <c r="G73" s="110"/>
      <c r="H73" s="111">
        <f t="shared" si="1"/>
        <v>0</v>
      </c>
      <c r="I73" s="48">
        <f>IF(Calculator!H$24=0,D73,MAX(D73,H73))</f>
        <v>0</v>
      </c>
    </row>
    <row r="74" spans="2:9" ht="12.75">
      <c r="B74" s="75">
        <v>71</v>
      </c>
      <c r="C74" s="81"/>
      <c r="D74" s="81"/>
      <c r="E74" s="110"/>
      <c r="F74" s="110"/>
      <c r="G74" s="110"/>
      <c r="H74" s="111">
        <f t="shared" si="1"/>
        <v>0</v>
      </c>
      <c r="I74" s="48">
        <f>IF(Calculator!H$24=0,D74,MAX(D74,H74))</f>
        <v>0</v>
      </c>
    </row>
    <row r="75" spans="2:9" ht="12.75">
      <c r="B75" s="75">
        <v>72</v>
      </c>
      <c r="C75" s="81"/>
      <c r="D75" s="81"/>
      <c r="E75" s="110"/>
      <c r="F75" s="110"/>
      <c r="G75" s="110"/>
      <c r="H75" s="111">
        <f t="shared" si="1"/>
        <v>0</v>
      </c>
      <c r="I75" s="48">
        <f>IF(Calculator!H$24=0,D75,MAX(D75,H75))</f>
        <v>0</v>
      </c>
    </row>
    <row r="76" spans="2:9" ht="12.75">
      <c r="B76" s="75">
        <v>73</v>
      </c>
      <c r="C76" s="81"/>
      <c r="D76" s="81"/>
      <c r="E76" s="110"/>
      <c r="F76" s="110"/>
      <c r="G76" s="110"/>
      <c r="H76" s="111">
        <f t="shared" si="1"/>
        <v>0</v>
      </c>
      <c r="I76" s="48">
        <f>IF(Calculator!H$24=0,D76,MAX(D76,H76))</f>
        <v>0</v>
      </c>
    </row>
    <row r="77" spans="2:9" ht="12.75">
      <c r="B77" s="75">
        <v>74</v>
      </c>
      <c r="C77" s="81"/>
      <c r="D77" s="81"/>
      <c r="E77" s="110"/>
      <c r="F77" s="110"/>
      <c r="G77" s="110"/>
      <c r="H77" s="111">
        <f t="shared" si="1"/>
        <v>0</v>
      </c>
      <c r="I77" s="48">
        <f>IF(Calculator!H$24=0,D77,MAX(D77,H77))</f>
        <v>0</v>
      </c>
    </row>
    <row r="78" spans="2:9" ht="12.75">
      <c r="B78" s="75">
        <v>75</v>
      </c>
      <c r="C78" s="81"/>
      <c r="D78" s="81"/>
      <c r="E78" s="110"/>
      <c r="F78" s="110"/>
      <c r="G78" s="110"/>
      <c r="H78" s="111">
        <f t="shared" si="1"/>
        <v>0</v>
      </c>
      <c r="I78" s="48">
        <f>IF(Calculator!H$24=0,D78,MAX(D78,H78))</f>
        <v>0</v>
      </c>
    </row>
    <row r="79" spans="2:9" ht="12.75">
      <c r="B79" s="75">
        <v>76</v>
      </c>
      <c r="C79" s="81"/>
      <c r="D79" s="81"/>
      <c r="E79" s="110"/>
      <c r="F79" s="110"/>
      <c r="G79" s="110"/>
      <c r="H79" s="111">
        <f t="shared" si="1"/>
        <v>0</v>
      </c>
      <c r="I79" s="48">
        <f>IF(Calculator!H$24=0,D79,MAX(D79,H79))</f>
        <v>0</v>
      </c>
    </row>
    <row r="80" spans="2:9" ht="12.75">
      <c r="B80" s="75">
        <v>77</v>
      </c>
      <c r="C80" s="81"/>
      <c r="D80" s="81"/>
      <c r="E80" s="110"/>
      <c r="F80" s="110"/>
      <c r="G80" s="110"/>
      <c r="H80" s="111">
        <f t="shared" si="1"/>
        <v>0</v>
      </c>
      <c r="I80" s="48">
        <f>IF(Calculator!H$24=0,D80,MAX(D80,H80))</f>
        <v>0</v>
      </c>
    </row>
    <row r="81" spans="2:9" ht="12.75">
      <c r="B81" s="75">
        <v>78</v>
      </c>
      <c r="C81" s="81"/>
      <c r="D81" s="81"/>
      <c r="E81" s="110"/>
      <c r="F81" s="110"/>
      <c r="G81" s="110"/>
      <c r="H81" s="111">
        <f t="shared" si="1"/>
        <v>0</v>
      </c>
      <c r="I81" s="48">
        <f>IF(Calculator!H$24=0,D81,MAX(D81,H81))</f>
        <v>0</v>
      </c>
    </row>
    <row r="82" spans="2:9" ht="12.75">
      <c r="B82" s="75">
        <v>79</v>
      </c>
      <c r="C82" s="81"/>
      <c r="D82" s="81"/>
      <c r="E82" s="110"/>
      <c r="F82" s="110"/>
      <c r="G82" s="110"/>
      <c r="H82" s="111">
        <f t="shared" si="1"/>
        <v>0</v>
      </c>
      <c r="I82" s="48">
        <f>IF(Calculator!H$24=0,D82,MAX(D82,H82))</f>
        <v>0</v>
      </c>
    </row>
    <row r="83" spans="2:9" ht="12.75">
      <c r="B83" s="75">
        <v>80</v>
      </c>
      <c r="C83" s="81"/>
      <c r="D83" s="81"/>
      <c r="E83" s="110"/>
      <c r="F83" s="110"/>
      <c r="G83" s="110"/>
      <c r="H83" s="111">
        <f t="shared" si="1"/>
        <v>0</v>
      </c>
      <c r="I83" s="48">
        <f>IF(Calculator!H$24=0,D83,MAX(D83,H83))</f>
        <v>0</v>
      </c>
    </row>
    <row r="84" spans="2:9" ht="12.75">
      <c r="B84" s="75">
        <v>81</v>
      </c>
      <c r="C84" s="81"/>
      <c r="D84" s="81"/>
      <c r="E84" s="110"/>
      <c r="F84" s="110"/>
      <c r="G84" s="110"/>
      <c r="H84" s="111">
        <f t="shared" si="1"/>
        <v>0</v>
      </c>
      <c r="I84" s="48">
        <f>IF(Calculator!H$24=0,D84,MAX(D84,H84))</f>
        <v>0</v>
      </c>
    </row>
    <row r="85" spans="2:9" ht="12.75">
      <c r="B85" s="75">
        <v>82</v>
      </c>
      <c r="C85" s="81"/>
      <c r="D85" s="81"/>
      <c r="E85" s="110"/>
      <c r="F85" s="110"/>
      <c r="G85" s="110"/>
      <c r="H85" s="111">
        <f t="shared" si="1"/>
        <v>0</v>
      </c>
      <c r="I85" s="48">
        <f>IF(Calculator!H$24=0,D85,MAX(D85,H85))</f>
        <v>0</v>
      </c>
    </row>
    <row r="86" spans="2:9" ht="12.75">
      <c r="B86" s="75">
        <v>83</v>
      </c>
      <c r="C86" s="81"/>
      <c r="D86" s="81"/>
      <c r="E86" s="110"/>
      <c r="F86" s="110"/>
      <c r="G86" s="110"/>
      <c r="H86" s="111">
        <f t="shared" si="1"/>
        <v>0</v>
      </c>
      <c r="I86" s="48">
        <f>IF(Calculator!H$24=0,D86,MAX(D86,H86))</f>
        <v>0</v>
      </c>
    </row>
    <row r="87" spans="2:9" ht="12.75">
      <c r="B87" s="75">
        <v>84</v>
      </c>
      <c r="C87" s="81"/>
      <c r="D87" s="81"/>
      <c r="E87" s="110"/>
      <c r="F87" s="110"/>
      <c r="G87" s="110"/>
      <c r="H87" s="111">
        <f t="shared" si="1"/>
        <v>0</v>
      </c>
      <c r="I87" s="48">
        <f>IF(Calculator!H$24=0,D87,MAX(D87,H87))</f>
        <v>0</v>
      </c>
    </row>
    <row r="88" spans="2:9" ht="12.75">
      <c r="B88" s="75">
        <v>85</v>
      </c>
      <c r="C88" s="81"/>
      <c r="D88" s="81"/>
      <c r="E88" s="110"/>
      <c r="F88" s="110"/>
      <c r="G88" s="110"/>
      <c r="H88" s="111">
        <f t="shared" si="1"/>
        <v>0</v>
      </c>
      <c r="I88" s="48">
        <f>IF(Calculator!H$24=0,D88,MAX(D88,H88))</f>
        <v>0</v>
      </c>
    </row>
    <row r="89" spans="2:9" ht="12.75">
      <c r="B89" s="75">
        <v>86</v>
      </c>
      <c r="C89" s="81"/>
      <c r="D89" s="81"/>
      <c r="E89" s="110"/>
      <c r="F89" s="110"/>
      <c r="G89" s="110"/>
      <c r="H89" s="111">
        <f t="shared" si="1"/>
        <v>0</v>
      </c>
      <c r="I89" s="48">
        <f>IF(Calculator!H$24=0,D89,MAX(D89,H89))</f>
        <v>0</v>
      </c>
    </row>
    <row r="90" spans="2:9" ht="12.75">
      <c r="B90" s="75">
        <v>87</v>
      </c>
      <c r="C90" s="81"/>
      <c r="D90" s="81"/>
      <c r="E90" s="110"/>
      <c r="F90" s="110"/>
      <c r="G90" s="110"/>
      <c r="H90" s="111">
        <f t="shared" si="1"/>
        <v>0</v>
      </c>
      <c r="I90" s="48">
        <f>IF(Calculator!H$24=0,D90,MAX(D90,H90))</f>
        <v>0</v>
      </c>
    </row>
    <row r="91" spans="2:9" ht="12.75">
      <c r="B91" s="75">
        <v>88</v>
      </c>
      <c r="C91" s="81"/>
      <c r="D91" s="81"/>
      <c r="E91" s="110"/>
      <c r="F91" s="110"/>
      <c r="G91" s="110"/>
      <c r="H91" s="111">
        <f t="shared" si="1"/>
        <v>0</v>
      </c>
      <c r="I91" s="48">
        <f>IF(Calculator!H$24=0,D91,MAX(D91,H91))</f>
        <v>0</v>
      </c>
    </row>
    <row r="92" spans="2:9" ht="12.75">
      <c r="B92" s="75">
        <v>89</v>
      </c>
      <c r="C92" s="81"/>
      <c r="D92" s="81"/>
      <c r="E92" s="110"/>
      <c r="F92" s="110"/>
      <c r="G92" s="110"/>
      <c r="H92" s="111">
        <f t="shared" si="1"/>
        <v>0</v>
      </c>
      <c r="I92" s="48">
        <f>IF(Calculator!H$24=0,D92,MAX(D92,H92))</f>
        <v>0</v>
      </c>
    </row>
    <row r="93" spans="2:9" ht="12.75">
      <c r="B93" s="75">
        <v>90</v>
      </c>
      <c r="C93" s="81"/>
      <c r="D93" s="81"/>
      <c r="E93" s="110"/>
      <c r="F93" s="110"/>
      <c r="G93" s="110"/>
      <c r="H93" s="111">
        <f t="shared" si="1"/>
        <v>0</v>
      </c>
      <c r="I93" s="48">
        <f>IF(Calculator!H$24=0,D93,MAX(D93,H93))</f>
        <v>0</v>
      </c>
    </row>
    <row r="94" spans="2:9" ht="12.75">
      <c r="B94" s="75">
        <v>91</v>
      </c>
      <c r="C94" s="81"/>
      <c r="D94" s="81"/>
      <c r="E94" s="110"/>
      <c r="F94" s="110"/>
      <c r="G94" s="110"/>
      <c r="H94" s="111">
        <f t="shared" si="1"/>
        <v>0</v>
      </c>
      <c r="I94" s="48">
        <f>IF(Calculator!H$24=0,D94,MAX(D94,H94))</f>
        <v>0</v>
      </c>
    </row>
    <row r="95" spans="2:9" ht="12.75">
      <c r="B95" s="75">
        <v>92</v>
      </c>
      <c r="C95" s="81"/>
      <c r="D95" s="81"/>
      <c r="E95" s="110"/>
      <c r="F95" s="110"/>
      <c r="G95" s="110"/>
      <c r="H95" s="111">
        <f t="shared" si="1"/>
        <v>0</v>
      </c>
      <c r="I95" s="48">
        <f>IF(Calculator!H$24=0,D95,MAX(D95,H95))</f>
        <v>0</v>
      </c>
    </row>
    <row r="96" spans="2:9" ht="12.75">
      <c r="B96" s="75">
        <v>93</v>
      </c>
      <c r="C96" s="81"/>
      <c r="D96" s="81"/>
      <c r="E96" s="110"/>
      <c r="F96" s="110"/>
      <c r="G96" s="110"/>
      <c r="H96" s="111">
        <f t="shared" si="1"/>
        <v>0</v>
      </c>
      <c r="I96" s="48">
        <f>IF(Calculator!H$24=0,D96,MAX(D96,H96))</f>
        <v>0</v>
      </c>
    </row>
    <row r="97" spans="2:9" ht="12.75">
      <c r="B97" s="75">
        <v>94</v>
      </c>
      <c r="C97" s="81"/>
      <c r="D97" s="81"/>
      <c r="E97" s="110"/>
      <c r="F97" s="110"/>
      <c r="G97" s="110"/>
      <c r="H97" s="111">
        <f t="shared" si="1"/>
        <v>0</v>
      </c>
      <c r="I97" s="48">
        <f>IF(Calculator!H$24=0,D97,MAX(D97,H97))</f>
        <v>0</v>
      </c>
    </row>
    <row r="98" spans="2:9" ht="12.75">
      <c r="B98" s="75">
        <v>95</v>
      </c>
      <c r="C98" s="81"/>
      <c r="D98" s="81"/>
      <c r="E98" s="110"/>
      <c r="F98" s="110"/>
      <c r="G98" s="110"/>
      <c r="H98" s="111">
        <f t="shared" si="1"/>
        <v>0</v>
      </c>
      <c r="I98" s="48">
        <f>IF(Calculator!H$24=0,D98,MAX(D98,H98))</f>
        <v>0</v>
      </c>
    </row>
    <row r="99" spans="2:9" ht="12.75">
      <c r="B99" s="75">
        <v>96</v>
      </c>
      <c r="C99" s="81"/>
      <c r="D99" s="81"/>
      <c r="E99" s="110"/>
      <c r="F99" s="110"/>
      <c r="G99" s="110"/>
      <c r="H99" s="111">
        <f t="shared" si="1"/>
        <v>0</v>
      </c>
      <c r="I99" s="48">
        <f>IF(Calculator!H$24=0,D99,MAX(D99,H99))</f>
        <v>0</v>
      </c>
    </row>
    <row r="100" spans="2:9" ht="12.75">
      <c r="B100" s="75">
        <v>97</v>
      </c>
      <c r="C100" s="81"/>
      <c r="D100" s="81"/>
      <c r="E100" s="110"/>
      <c r="F100" s="110"/>
      <c r="G100" s="110"/>
      <c r="H100" s="111">
        <f t="shared" si="1"/>
        <v>0</v>
      </c>
      <c r="I100" s="48">
        <f>IF(Calculator!H$24=0,D100,MAX(D100,H100))</f>
        <v>0</v>
      </c>
    </row>
    <row r="101" spans="2:9" ht="12.75">
      <c r="B101" s="75">
        <v>98</v>
      </c>
      <c r="C101" s="81"/>
      <c r="D101" s="81"/>
      <c r="E101" s="110"/>
      <c r="F101" s="110"/>
      <c r="G101" s="110"/>
      <c r="H101" s="111">
        <f t="shared" si="1"/>
        <v>0</v>
      </c>
      <c r="I101" s="48">
        <f>IF(Calculator!H$24=0,D101,MAX(D101,H101))</f>
        <v>0</v>
      </c>
    </row>
    <row r="102" spans="2:9" ht="12.75">
      <c r="B102" s="75">
        <v>99</v>
      </c>
      <c r="C102" s="81"/>
      <c r="D102" s="81"/>
      <c r="E102" s="110"/>
      <c r="F102" s="110"/>
      <c r="G102" s="110"/>
      <c r="H102" s="111">
        <f t="shared" si="1"/>
        <v>0</v>
      </c>
      <c r="I102" s="48">
        <f>IF(Calculator!H$24=0,D102,MAX(D102,H102))</f>
        <v>0</v>
      </c>
    </row>
    <row r="103" spans="2:9" ht="12.75">
      <c r="B103" s="75">
        <v>100</v>
      </c>
      <c r="C103" s="81"/>
      <c r="D103" s="81"/>
      <c r="E103" s="110"/>
      <c r="F103" s="110"/>
      <c r="G103" s="110"/>
      <c r="H103" s="111">
        <f t="shared" si="1"/>
        <v>0</v>
      </c>
      <c r="I103" s="48">
        <f>IF(Calculator!H$24=0,D103,MAX(D103,H103))</f>
        <v>0</v>
      </c>
    </row>
    <row r="104" spans="2:9" ht="12.75">
      <c r="B104" s="75">
        <v>101</v>
      </c>
      <c r="C104" s="81"/>
      <c r="D104" s="81"/>
      <c r="E104" s="110"/>
      <c r="F104" s="110"/>
      <c r="G104" s="110"/>
      <c r="H104" s="111">
        <f t="shared" si="1"/>
        <v>0</v>
      </c>
      <c r="I104" s="48">
        <f>IF(Calculator!H$24=0,D104,MAX(D104,H104))</f>
        <v>0</v>
      </c>
    </row>
  </sheetData>
  <sheetProtection password="DCD7" sheet="1" objects="1" scenarios="1"/>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B2:M30"/>
  <sheetViews>
    <sheetView showGridLines="0" showRowColHeaders="0" showOutlineSymbols="0" workbookViewId="0" topLeftCell="A1">
      <selection activeCell="A32" sqref="A32"/>
    </sheetView>
  </sheetViews>
  <sheetFormatPr defaultColWidth="9.140625" defaultRowHeight="12.75"/>
  <cols>
    <col min="1" max="1" width="4.7109375" style="146" customWidth="1"/>
    <col min="2" max="2" width="2.7109375" style="146" customWidth="1"/>
    <col min="3" max="12" width="9.140625" style="146" customWidth="1"/>
    <col min="13" max="13" width="5.7109375" style="146" customWidth="1"/>
    <col min="14" max="16384" width="9.140625" style="146" customWidth="1"/>
  </cols>
  <sheetData>
    <row r="1" ht="13.5" thickBot="1"/>
    <row r="2" spans="2:13" ht="12.75">
      <c r="B2" s="147"/>
      <c r="C2" s="148" t="s">
        <v>100</v>
      </c>
      <c r="D2" s="149"/>
      <c r="E2" s="149"/>
      <c r="F2" s="149"/>
      <c r="G2" s="149"/>
      <c r="H2" s="149"/>
      <c r="I2" s="149"/>
      <c r="J2" s="149"/>
      <c r="K2" s="149"/>
      <c r="L2" s="149"/>
      <c r="M2" s="150"/>
    </row>
    <row r="3" spans="2:13" ht="12.75">
      <c r="B3" s="151"/>
      <c r="C3" s="90"/>
      <c r="D3" s="90"/>
      <c r="E3" s="90"/>
      <c r="F3" s="90"/>
      <c r="G3" s="90"/>
      <c r="H3" s="90"/>
      <c r="I3" s="90"/>
      <c r="J3" s="90"/>
      <c r="K3" s="90"/>
      <c r="L3" s="90"/>
      <c r="M3" s="152"/>
    </row>
    <row r="4" spans="2:13" ht="12.75">
      <c r="B4" s="151"/>
      <c r="C4" s="90" t="s">
        <v>163</v>
      </c>
      <c r="D4" s="90"/>
      <c r="E4" s="90"/>
      <c r="F4" s="90"/>
      <c r="G4" s="90"/>
      <c r="H4" s="90"/>
      <c r="I4" s="90"/>
      <c r="J4" s="90"/>
      <c r="K4" s="90"/>
      <c r="L4" s="90"/>
      <c r="M4" s="152"/>
    </row>
    <row r="5" spans="2:13" ht="12.75">
      <c r="B5" s="151"/>
      <c r="C5" s="90"/>
      <c r="D5" s="90"/>
      <c r="E5" s="90"/>
      <c r="F5" s="90"/>
      <c r="G5" s="90"/>
      <c r="H5" s="90"/>
      <c r="I5" s="90"/>
      <c r="J5" s="90"/>
      <c r="K5" s="90"/>
      <c r="L5" s="90"/>
      <c r="M5" s="152"/>
    </row>
    <row r="6" spans="2:13" ht="12.75">
      <c r="B6" s="151"/>
      <c r="C6" s="90"/>
      <c r="D6" s="90" t="s">
        <v>101</v>
      </c>
      <c r="E6" s="90"/>
      <c r="F6" s="90"/>
      <c r="G6" s="90"/>
      <c r="H6" s="90"/>
      <c r="I6" s="90"/>
      <c r="J6" s="90"/>
      <c r="K6" s="90"/>
      <c r="L6" s="90"/>
      <c r="M6" s="152"/>
    </row>
    <row r="7" spans="2:13" ht="12.75">
      <c r="B7" s="151"/>
      <c r="C7" s="90"/>
      <c r="D7" s="90" t="s">
        <v>108</v>
      </c>
      <c r="E7" s="90"/>
      <c r="F7" s="90"/>
      <c r="G7" s="90"/>
      <c r="H7" s="90"/>
      <c r="I7" s="90"/>
      <c r="J7" s="90"/>
      <c r="K7" s="90"/>
      <c r="L7" s="90"/>
      <c r="M7" s="152"/>
    </row>
    <row r="8" spans="2:13" ht="12.75">
      <c r="B8" s="151"/>
      <c r="C8" s="90"/>
      <c r="D8" s="153" t="s">
        <v>111</v>
      </c>
      <c r="E8" s="90"/>
      <c r="F8" s="90"/>
      <c r="G8" s="90"/>
      <c r="H8" s="90"/>
      <c r="I8" s="90"/>
      <c r="J8" s="90"/>
      <c r="K8" s="90"/>
      <c r="L8" s="90"/>
      <c r="M8" s="152"/>
    </row>
    <row r="9" spans="2:13" ht="12.75">
      <c r="B9" s="151"/>
      <c r="C9" s="90"/>
      <c r="D9" s="90" t="s">
        <v>109</v>
      </c>
      <c r="E9" s="90"/>
      <c r="F9" s="90"/>
      <c r="G9" s="90"/>
      <c r="H9" s="90"/>
      <c r="I9" s="90"/>
      <c r="J9" s="90"/>
      <c r="K9" s="90"/>
      <c r="L9" s="90"/>
      <c r="M9" s="152"/>
    </row>
    <row r="10" spans="2:13" ht="12.75">
      <c r="B10" s="151"/>
      <c r="C10" s="90"/>
      <c r="D10" s="90" t="s">
        <v>112</v>
      </c>
      <c r="E10" s="90"/>
      <c r="F10" s="90"/>
      <c r="G10" s="90"/>
      <c r="H10" s="90"/>
      <c r="I10" s="90"/>
      <c r="J10" s="90"/>
      <c r="K10" s="90"/>
      <c r="L10" s="90"/>
      <c r="M10" s="152"/>
    </row>
    <row r="11" spans="2:13" ht="12.75">
      <c r="B11" s="151"/>
      <c r="C11" s="90"/>
      <c r="D11" s="90" t="s">
        <v>113</v>
      </c>
      <c r="E11" s="90"/>
      <c r="F11" s="90"/>
      <c r="G11" s="90"/>
      <c r="H11" s="90"/>
      <c r="I11" s="90"/>
      <c r="J11" s="90"/>
      <c r="K11" s="90"/>
      <c r="L11" s="90"/>
      <c r="M11" s="152"/>
    </row>
    <row r="12" spans="2:13" ht="12.75">
      <c r="B12" s="151"/>
      <c r="C12" s="90"/>
      <c r="D12" s="90" t="s">
        <v>154</v>
      </c>
      <c r="E12" s="90"/>
      <c r="F12" s="90"/>
      <c r="G12" s="90"/>
      <c r="H12" s="90"/>
      <c r="I12" s="90"/>
      <c r="J12" s="90"/>
      <c r="K12" s="90"/>
      <c r="L12" s="90"/>
      <c r="M12" s="152"/>
    </row>
    <row r="13" spans="2:13" ht="12.75">
      <c r="B13" s="151"/>
      <c r="C13" s="90"/>
      <c r="D13" s="90" t="s">
        <v>110</v>
      </c>
      <c r="E13" s="90"/>
      <c r="F13" s="90"/>
      <c r="G13" s="90"/>
      <c r="H13" s="90"/>
      <c r="I13" s="90"/>
      <c r="J13" s="90"/>
      <c r="K13" s="90"/>
      <c r="L13" s="90"/>
      <c r="M13" s="152"/>
    </row>
    <row r="14" spans="2:13" ht="12.75">
      <c r="B14" s="151"/>
      <c r="C14" s="90"/>
      <c r="D14" s="90" t="s">
        <v>157</v>
      </c>
      <c r="E14" s="90"/>
      <c r="F14" s="90"/>
      <c r="G14" s="90"/>
      <c r="H14" s="90"/>
      <c r="I14" s="90"/>
      <c r="J14" s="90"/>
      <c r="K14" s="90"/>
      <c r="L14" s="90"/>
      <c r="M14" s="152"/>
    </row>
    <row r="15" spans="2:13" ht="12.75">
      <c r="B15" s="151"/>
      <c r="C15" s="90"/>
      <c r="D15" s="90" t="s">
        <v>166</v>
      </c>
      <c r="E15" s="90"/>
      <c r="F15" s="90"/>
      <c r="G15" s="90"/>
      <c r="H15" s="90"/>
      <c r="I15" s="90"/>
      <c r="J15" s="90"/>
      <c r="K15" s="90"/>
      <c r="L15" s="90"/>
      <c r="M15" s="152"/>
    </row>
    <row r="16" spans="2:13" ht="12.75">
      <c r="B16" s="151"/>
      <c r="C16" s="90"/>
      <c r="D16" s="90" t="s">
        <v>155</v>
      </c>
      <c r="E16" s="90"/>
      <c r="F16" s="90"/>
      <c r="G16" s="90"/>
      <c r="H16" s="90"/>
      <c r="I16" s="90"/>
      <c r="J16" s="90"/>
      <c r="K16" s="90"/>
      <c r="L16" s="90"/>
      <c r="M16" s="152"/>
    </row>
    <row r="17" spans="2:13" ht="12.75">
      <c r="B17" s="151"/>
      <c r="C17" s="90"/>
      <c r="D17" s="90" t="s">
        <v>156</v>
      </c>
      <c r="E17" s="90"/>
      <c r="F17" s="90"/>
      <c r="G17" s="90"/>
      <c r="H17" s="90"/>
      <c r="I17" s="90"/>
      <c r="J17" s="90"/>
      <c r="K17" s="90"/>
      <c r="L17" s="90"/>
      <c r="M17" s="152"/>
    </row>
    <row r="18" spans="2:13" ht="12.75">
      <c r="B18" s="151"/>
      <c r="C18" s="90"/>
      <c r="D18" s="90"/>
      <c r="E18" s="90"/>
      <c r="F18" s="90"/>
      <c r="G18" s="90"/>
      <c r="H18" s="90"/>
      <c r="I18" s="90"/>
      <c r="J18" s="90"/>
      <c r="K18" s="90"/>
      <c r="L18" s="90"/>
      <c r="M18" s="152"/>
    </row>
    <row r="19" spans="2:13" ht="12.75">
      <c r="B19" s="151"/>
      <c r="C19" s="90" t="s">
        <v>107</v>
      </c>
      <c r="D19" s="90"/>
      <c r="E19" s="90"/>
      <c r="F19" s="90"/>
      <c r="G19" s="90"/>
      <c r="H19" s="90"/>
      <c r="I19" s="90"/>
      <c r="J19" s="90"/>
      <c r="K19" s="90"/>
      <c r="L19" s="90"/>
      <c r="M19" s="152"/>
    </row>
    <row r="20" spans="2:13" ht="12.75">
      <c r="B20" s="151"/>
      <c r="C20" s="90" t="s">
        <v>102</v>
      </c>
      <c r="D20" s="90"/>
      <c r="E20" s="90"/>
      <c r="F20" s="90"/>
      <c r="G20" s="90"/>
      <c r="H20" s="90"/>
      <c r="I20" s="90"/>
      <c r="J20" s="90"/>
      <c r="K20" s="90"/>
      <c r="L20" s="90"/>
      <c r="M20" s="152"/>
    </row>
    <row r="21" spans="2:13" ht="12.75">
      <c r="B21" s="151"/>
      <c r="C21" s="90"/>
      <c r="D21" s="90"/>
      <c r="E21" s="90"/>
      <c r="F21" s="90"/>
      <c r="G21" s="90"/>
      <c r="H21" s="90"/>
      <c r="I21" s="90"/>
      <c r="J21" s="90"/>
      <c r="K21" s="90"/>
      <c r="L21" s="90"/>
      <c r="M21" s="152"/>
    </row>
    <row r="22" spans="2:13" ht="12.75">
      <c r="B22" s="151"/>
      <c r="C22" s="90" t="s">
        <v>103</v>
      </c>
      <c r="D22" s="90"/>
      <c r="E22" s="90"/>
      <c r="F22" s="90"/>
      <c r="G22" s="90"/>
      <c r="H22" s="90"/>
      <c r="I22" s="90"/>
      <c r="J22" s="90"/>
      <c r="K22" s="90"/>
      <c r="L22" s="90"/>
      <c r="M22" s="152"/>
    </row>
    <row r="23" spans="2:13" ht="12.75">
      <c r="B23" s="151"/>
      <c r="C23" s="90"/>
      <c r="D23" s="90"/>
      <c r="E23" s="90"/>
      <c r="F23" s="90"/>
      <c r="G23" s="90"/>
      <c r="H23" s="90"/>
      <c r="I23" s="90"/>
      <c r="J23" s="90"/>
      <c r="K23" s="90"/>
      <c r="L23" s="90"/>
      <c r="M23" s="152"/>
    </row>
    <row r="24" spans="2:13" ht="12.75">
      <c r="B24" s="151"/>
      <c r="C24" s="90"/>
      <c r="D24" s="90" t="s">
        <v>104</v>
      </c>
      <c r="E24" s="90"/>
      <c r="F24" s="90"/>
      <c r="G24" s="90"/>
      <c r="H24" s="90"/>
      <c r="I24" s="90"/>
      <c r="J24" s="90"/>
      <c r="K24" s="90"/>
      <c r="L24" s="90"/>
      <c r="M24" s="152"/>
    </row>
    <row r="25" spans="2:13" ht="12.75">
      <c r="B25" s="151"/>
      <c r="C25" s="90"/>
      <c r="D25" s="90" t="s">
        <v>153</v>
      </c>
      <c r="E25" s="90"/>
      <c r="F25" s="90"/>
      <c r="G25" s="90"/>
      <c r="H25" s="90"/>
      <c r="I25" s="90"/>
      <c r="J25" s="90"/>
      <c r="K25" s="90"/>
      <c r="L25" s="90"/>
      <c r="M25" s="152"/>
    </row>
    <row r="26" spans="2:13" ht="12.75">
      <c r="B26" s="151"/>
      <c r="C26" s="90"/>
      <c r="D26" s="90" t="s">
        <v>105</v>
      </c>
      <c r="E26" s="90"/>
      <c r="F26" s="90"/>
      <c r="G26" s="90"/>
      <c r="H26" s="90"/>
      <c r="I26" s="90"/>
      <c r="J26" s="90"/>
      <c r="K26" s="90"/>
      <c r="L26" s="90"/>
      <c r="M26" s="152"/>
    </row>
    <row r="27" spans="2:13" ht="12.75">
      <c r="B27" s="151"/>
      <c r="C27" s="90"/>
      <c r="D27" s="90" t="s">
        <v>106</v>
      </c>
      <c r="E27" s="90"/>
      <c r="F27" s="90"/>
      <c r="G27" s="90"/>
      <c r="H27" s="90"/>
      <c r="I27" s="90"/>
      <c r="J27" s="90"/>
      <c r="K27" s="90"/>
      <c r="L27" s="90"/>
      <c r="M27" s="152"/>
    </row>
    <row r="28" spans="2:13" ht="12.75">
      <c r="B28" s="151"/>
      <c r="C28" s="90"/>
      <c r="D28" s="90" t="s">
        <v>114</v>
      </c>
      <c r="E28" s="90"/>
      <c r="F28" s="90"/>
      <c r="G28" s="90"/>
      <c r="H28" s="90"/>
      <c r="I28" s="90"/>
      <c r="J28" s="90"/>
      <c r="K28" s="90"/>
      <c r="L28" s="90"/>
      <c r="M28" s="152"/>
    </row>
    <row r="29" spans="2:13" ht="12.75" customHeight="1" thickBot="1">
      <c r="B29" s="154"/>
      <c r="C29" s="155"/>
      <c r="D29" s="155"/>
      <c r="E29" s="155"/>
      <c r="F29" s="155"/>
      <c r="G29" s="155"/>
      <c r="H29" s="155"/>
      <c r="I29" s="155"/>
      <c r="J29" s="155"/>
      <c r="K29" s="155"/>
      <c r="L29" s="155"/>
      <c r="M29" s="156"/>
    </row>
    <row r="30" spans="2:13" ht="12.75" customHeight="1">
      <c r="B30" s="90"/>
      <c r="C30" s="90"/>
      <c r="D30" s="90"/>
      <c r="E30" s="90"/>
      <c r="F30" s="90"/>
      <c r="G30" s="90"/>
      <c r="H30" s="90"/>
      <c r="I30" s="90"/>
      <c r="J30" s="90"/>
      <c r="K30" s="90"/>
      <c r="L30" s="90"/>
      <c r="M30" s="90"/>
    </row>
    <row r="31" ht="12.75" customHeight="1"/>
  </sheetData>
  <sheetProtection password="9A2B" sheet="1" objects="1" scenarios="1"/>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B1:N26"/>
  <sheetViews>
    <sheetView showGridLines="0" showRowColHeaders="0" workbookViewId="0" topLeftCell="A1">
      <selection activeCell="A1" sqref="A1"/>
    </sheetView>
  </sheetViews>
  <sheetFormatPr defaultColWidth="9.140625" defaultRowHeight="12.75"/>
  <cols>
    <col min="1" max="2" width="2.7109375" style="157" customWidth="1"/>
    <col min="3" max="13" width="9.140625" style="157" customWidth="1"/>
    <col min="14" max="14" width="3.7109375" style="157" customWidth="1"/>
    <col min="15" max="16384" width="9.140625" style="157" customWidth="1"/>
  </cols>
  <sheetData>
    <row r="1" ht="12.75">
      <c r="C1" s="40" t="s">
        <v>115</v>
      </c>
    </row>
    <row r="2" ht="13.5" thickBot="1">
      <c r="C2" s="40"/>
    </row>
    <row r="3" spans="2:14" ht="12.75">
      <c r="B3" s="158"/>
      <c r="C3" s="144" t="s">
        <v>164</v>
      </c>
      <c r="D3" s="159"/>
      <c r="E3" s="159"/>
      <c r="F3" s="159"/>
      <c r="G3" s="159"/>
      <c r="H3" s="159"/>
      <c r="I3" s="159"/>
      <c r="J3" s="159"/>
      <c r="K3" s="159"/>
      <c r="L3" s="159"/>
      <c r="M3" s="159"/>
      <c r="N3" s="160"/>
    </row>
    <row r="4" spans="2:14" ht="12.75">
      <c r="B4" s="161"/>
      <c r="C4" s="145"/>
      <c r="D4" s="153"/>
      <c r="E4" s="153"/>
      <c r="F4" s="153"/>
      <c r="G4" s="153"/>
      <c r="H4" s="153"/>
      <c r="I4" s="153"/>
      <c r="J4" s="153"/>
      <c r="K4" s="153"/>
      <c r="L4" s="153"/>
      <c r="M4" s="153"/>
      <c r="N4" s="162"/>
    </row>
    <row r="5" spans="2:14" ht="12.75">
      <c r="B5" s="161"/>
      <c r="C5" s="153" t="s">
        <v>116</v>
      </c>
      <c r="D5" s="153"/>
      <c r="E5" s="153"/>
      <c r="F5" s="153"/>
      <c r="G5" s="153"/>
      <c r="H5" s="153"/>
      <c r="I5" s="153"/>
      <c r="J5" s="153"/>
      <c r="K5" s="153"/>
      <c r="L5" s="153"/>
      <c r="M5" s="153"/>
      <c r="N5" s="162"/>
    </row>
    <row r="6" spans="2:14" ht="12.75">
      <c r="B6" s="161"/>
      <c r="C6" s="153"/>
      <c r="D6" s="153"/>
      <c r="E6" s="153"/>
      <c r="F6" s="153"/>
      <c r="G6" s="153"/>
      <c r="H6" s="153"/>
      <c r="I6" s="153"/>
      <c r="J6" s="153"/>
      <c r="K6" s="153"/>
      <c r="L6" s="153"/>
      <c r="M6" s="153"/>
      <c r="N6" s="162"/>
    </row>
    <row r="7" spans="2:14" ht="12.75">
      <c r="B7" s="161"/>
      <c r="C7" s="153" t="s">
        <v>101</v>
      </c>
      <c r="D7" s="153"/>
      <c r="E7" s="153"/>
      <c r="F7" s="153"/>
      <c r="G7" s="153"/>
      <c r="H7" s="153"/>
      <c r="I7" s="153"/>
      <c r="J7" s="153"/>
      <c r="K7" s="153"/>
      <c r="L7" s="153"/>
      <c r="M7" s="153"/>
      <c r="N7" s="162"/>
    </row>
    <row r="8" spans="2:14" ht="12.75">
      <c r="B8" s="161"/>
      <c r="C8" s="153" t="s">
        <v>117</v>
      </c>
      <c r="D8" s="153"/>
      <c r="E8" s="153"/>
      <c r="F8" s="153"/>
      <c r="G8" s="153"/>
      <c r="H8" s="153"/>
      <c r="I8" s="153"/>
      <c r="J8" s="153"/>
      <c r="K8" s="153"/>
      <c r="L8" s="153"/>
      <c r="M8" s="153"/>
      <c r="N8" s="162"/>
    </row>
    <row r="9" spans="2:14" ht="12.75">
      <c r="B9" s="161"/>
      <c r="C9" s="153" t="s">
        <v>118</v>
      </c>
      <c r="D9" s="153"/>
      <c r="E9" s="153"/>
      <c r="F9" s="153"/>
      <c r="G9" s="153"/>
      <c r="H9" s="153"/>
      <c r="I9" s="153"/>
      <c r="J9" s="153"/>
      <c r="K9" s="153"/>
      <c r="L9" s="153"/>
      <c r="M9" s="153"/>
      <c r="N9" s="162"/>
    </row>
    <row r="10" spans="2:14" ht="12.75">
      <c r="B10" s="161"/>
      <c r="C10" s="153" t="s">
        <v>127</v>
      </c>
      <c r="D10" s="153"/>
      <c r="E10" s="153"/>
      <c r="F10" s="153"/>
      <c r="G10" s="153"/>
      <c r="H10" s="153"/>
      <c r="I10" s="153"/>
      <c r="J10" s="153"/>
      <c r="K10" s="153"/>
      <c r="L10" s="153"/>
      <c r="M10" s="153"/>
      <c r="N10" s="162"/>
    </row>
    <row r="11" spans="2:14" ht="12.75">
      <c r="B11" s="161"/>
      <c r="C11" s="153" t="s">
        <v>167</v>
      </c>
      <c r="D11" s="153"/>
      <c r="E11" s="153"/>
      <c r="F11" s="153"/>
      <c r="G11" s="153"/>
      <c r="H11" s="153"/>
      <c r="I11" s="153"/>
      <c r="J11" s="153"/>
      <c r="K11" s="153"/>
      <c r="L11" s="153"/>
      <c r="M11" s="153"/>
      <c r="N11" s="162"/>
    </row>
    <row r="12" spans="2:14" ht="12.75">
      <c r="B12" s="161"/>
      <c r="C12" s="153" t="s">
        <v>119</v>
      </c>
      <c r="D12" s="153"/>
      <c r="E12" s="153"/>
      <c r="F12" s="153"/>
      <c r="G12" s="153"/>
      <c r="H12" s="153"/>
      <c r="I12" s="153"/>
      <c r="J12" s="153"/>
      <c r="K12" s="153"/>
      <c r="L12" s="153"/>
      <c r="M12" s="153"/>
      <c r="N12" s="162"/>
    </row>
    <row r="13" spans="2:14" ht="12.75">
      <c r="B13" s="161"/>
      <c r="C13" s="153" t="s">
        <v>121</v>
      </c>
      <c r="D13" s="153"/>
      <c r="E13" s="153"/>
      <c r="F13" s="153"/>
      <c r="G13" s="153"/>
      <c r="H13" s="153"/>
      <c r="I13" s="153"/>
      <c r="J13" s="153"/>
      <c r="K13" s="153"/>
      <c r="L13" s="153"/>
      <c r="M13" s="153"/>
      <c r="N13" s="162"/>
    </row>
    <row r="14" spans="2:14" ht="12.75">
      <c r="B14" s="161"/>
      <c r="C14" s="153" t="s">
        <v>120</v>
      </c>
      <c r="D14" s="153"/>
      <c r="E14" s="153"/>
      <c r="F14" s="153"/>
      <c r="G14" s="153"/>
      <c r="H14" s="153"/>
      <c r="I14" s="153"/>
      <c r="J14" s="153"/>
      <c r="K14" s="153"/>
      <c r="L14" s="153"/>
      <c r="M14" s="153"/>
      <c r="N14" s="162"/>
    </row>
    <row r="15" spans="2:14" ht="12.75">
      <c r="B15" s="161"/>
      <c r="C15" s="153" t="s">
        <v>158</v>
      </c>
      <c r="D15" s="153"/>
      <c r="E15" s="153"/>
      <c r="F15" s="153"/>
      <c r="G15" s="153"/>
      <c r="H15" s="153"/>
      <c r="I15" s="153"/>
      <c r="J15" s="153"/>
      <c r="K15" s="153"/>
      <c r="L15" s="153"/>
      <c r="M15" s="153"/>
      <c r="N15" s="162"/>
    </row>
    <row r="16" spans="2:14" ht="12.75">
      <c r="B16" s="161"/>
      <c r="C16" s="153" t="s">
        <v>159</v>
      </c>
      <c r="D16" s="153"/>
      <c r="E16" s="153"/>
      <c r="F16" s="153"/>
      <c r="G16" s="153"/>
      <c r="H16" s="153"/>
      <c r="I16" s="153"/>
      <c r="J16" s="153"/>
      <c r="K16" s="153"/>
      <c r="L16" s="153"/>
      <c r="M16" s="153"/>
      <c r="N16" s="162"/>
    </row>
    <row r="17" spans="2:14" ht="12.75">
      <c r="B17" s="161"/>
      <c r="C17" s="153" t="s">
        <v>160</v>
      </c>
      <c r="D17" s="153"/>
      <c r="E17" s="153"/>
      <c r="F17" s="153"/>
      <c r="G17" s="153"/>
      <c r="H17" s="153"/>
      <c r="I17" s="153"/>
      <c r="J17" s="153"/>
      <c r="K17" s="153"/>
      <c r="L17" s="153"/>
      <c r="M17" s="153"/>
      <c r="N17" s="162"/>
    </row>
    <row r="18" spans="2:14" ht="12.75">
      <c r="B18" s="161"/>
      <c r="C18" s="153" t="s">
        <v>161</v>
      </c>
      <c r="D18" s="153"/>
      <c r="E18" s="153"/>
      <c r="F18" s="153"/>
      <c r="G18" s="153"/>
      <c r="H18" s="153"/>
      <c r="I18" s="153"/>
      <c r="J18" s="153"/>
      <c r="K18" s="153"/>
      <c r="L18" s="153"/>
      <c r="M18" s="153"/>
      <c r="N18" s="162"/>
    </row>
    <row r="19" spans="2:14" ht="12.75">
      <c r="B19" s="161"/>
      <c r="C19" s="153" t="s">
        <v>162</v>
      </c>
      <c r="D19" s="153"/>
      <c r="E19" s="153"/>
      <c r="F19" s="153"/>
      <c r="G19" s="153"/>
      <c r="H19" s="153"/>
      <c r="I19" s="153"/>
      <c r="J19" s="153"/>
      <c r="K19" s="153"/>
      <c r="L19" s="153"/>
      <c r="M19" s="153"/>
      <c r="N19" s="162"/>
    </row>
    <row r="20" spans="2:14" ht="12.75">
      <c r="B20" s="161"/>
      <c r="C20" s="153" t="s">
        <v>165</v>
      </c>
      <c r="D20" s="153"/>
      <c r="E20" s="153"/>
      <c r="F20" s="153"/>
      <c r="G20" s="153"/>
      <c r="H20" s="153"/>
      <c r="I20" s="153"/>
      <c r="J20" s="153"/>
      <c r="K20" s="153"/>
      <c r="L20" s="153"/>
      <c r="M20" s="153"/>
      <c r="N20" s="162"/>
    </row>
    <row r="21" spans="2:14" ht="12.75">
      <c r="B21" s="161"/>
      <c r="C21" s="153" t="s">
        <v>168</v>
      </c>
      <c r="D21" s="153"/>
      <c r="E21" s="153"/>
      <c r="F21" s="153"/>
      <c r="G21" s="153"/>
      <c r="H21" s="153"/>
      <c r="I21" s="153"/>
      <c r="J21" s="153"/>
      <c r="K21" s="153"/>
      <c r="L21" s="153"/>
      <c r="M21" s="153"/>
      <c r="N21" s="162"/>
    </row>
    <row r="22" spans="2:14" ht="12.75">
      <c r="B22" s="161"/>
      <c r="C22" s="153" t="s">
        <v>169</v>
      </c>
      <c r="D22" s="153"/>
      <c r="E22" s="153"/>
      <c r="F22" s="153"/>
      <c r="G22" s="153"/>
      <c r="H22" s="153"/>
      <c r="I22" s="153"/>
      <c r="J22" s="153"/>
      <c r="K22" s="153"/>
      <c r="L22" s="153"/>
      <c r="M22" s="153"/>
      <c r="N22" s="162"/>
    </row>
    <row r="23" spans="2:14" ht="12.75">
      <c r="B23" s="161"/>
      <c r="C23" s="153"/>
      <c r="D23" s="153"/>
      <c r="E23" s="153"/>
      <c r="F23" s="153"/>
      <c r="G23" s="153"/>
      <c r="H23" s="153"/>
      <c r="I23" s="153"/>
      <c r="J23" s="153"/>
      <c r="K23" s="153"/>
      <c r="L23" s="153"/>
      <c r="M23" s="153"/>
      <c r="N23" s="162"/>
    </row>
    <row r="24" spans="2:14" ht="12.75">
      <c r="B24" s="161"/>
      <c r="C24" s="153" t="s">
        <v>172</v>
      </c>
      <c r="D24" s="153"/>
      <c r="E24" s="153"/>
      <c r="F24" s="153"/>
      <c r="G24" s="153"/>
      <c r="H24" s="153"/>
      <c r="I24" s="153"/>
      <c r="J24" s="153"/>
      <c r="K24" s="153"/>
      <c r="L24" s="153"/>
      <c r="M24" s="153"/>
      <c r="N24" s="162"/>
    </row>
    <row r="25" spans="2:14" ht="12.75">
      <c r="B25" s="161"/>
      <c r="C25" s="153" t="s">
        <v>171</v>
      </c>
      <c r="D25" s="153"/>
      <c r="E25" s="153"/>
      <c r="F25" s="153"/>
      <c r="G25" s="153"/>
      <c r="H25" s="153"/>
      <c r="I25" s="153"/>
      <c r="J25" s="153"/>
      <c r="K25" s="153"/>
      <c r="L25" s="153"/>
      <c r="M25" s="153"/>
      <c r="N25" s="162"/>
    </row>
    <row r="26" spans="2:14" ht="13.5" thickBot="1">
      <c r="B26" s="163"/>
      <c r="C26" s="164"/>
      <c r="D26" s="164"/>
      <c r="E26" s="164"/>
      <c r="F26" s="164"/>
      <c r="G26" s="164"/>
      <c r="H26" s="164"/>
      <c r="I26" s="164"/>
      <c r="J26" s="164"/>
      <c r="K26" s="164"/>
      <c r="L26" s="164"/>
      <c r="M26" s="164"/>
      <c r="N26" s="165"/>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J44"/>
  <sheetViews>
    <sheetView showGridLines="0" showRowColHeaders="0" workbookViewId="0" topLeftCell="A1">
      <selection activeCell="C7" sqref="C7"/>
    </sheetView>
  </sheetViews>
  <sheetFormatPr defaultColWidth="9.140625" defaultRowHeight="12.75"/>
  <cols>
    <col min="2" max="2" width="9.140625" style="97" customWidth="1"/>
    <col min="11" max="15" width="9.140625" style="85" customWidth="1"/>
    <col min="16" max="16" width="9.140625" style="86" customWidth="1"/>
  </cols>
  <sheetData>
    <row r="1" spans="2:10" ht="12.75">
      <c r="B1" s="82"/>
      <c r="C1" s="83"/>
      <c r="D1" s="83"/>
      <c r="E1" s="83"/>
      <c r="F1" s="83"/>
      <c r="G1" s="83"/>
      <c r="H1" s="83"/>
      <c r="I1" s="83"/>
      <c r="J1" s="84"/>
    </row>
    <row r="2" spans="2:10" ht="18">
      <c r="B2" s="125"/>
      <c r="C2" s="15"/>
      <c r="D2" s="15"/>
      <c r="E2" s="15"/>
      <c r="F2" s="15"/>
      <c r="G2" s="15"/>
      <c r="H2" s="15"/>
      <c r="I2" s="15"/>
      <c r="J2" s="88"/>
    </row>
    <row r="3" spans="2:10" ht="18">
      <c r="B3" s="87"/>
      <c r="C3" s="15"/>
      <c r="D3" s="15"/>
      <c r="E3" s="15"/>
      <c r="F3" s="15"/>
      <c r="G3" s="15"/>
      <c r="H3" s="15"/>
      <c r="I3" s="15"/>
      <c r="J3" s="88"/>
    </row>
    <row r="4" spans="2:10" ht="12.75">
      <c r="B4" s="89"/>
      <c r="C4" s="15"/>
      <c r="D4" s="15"/>
      <c r="E4" s="15"/>
      <c r="F4" s="15"/>
      <c r="G4" s="15"/>
      <c r="H4" s="15"/>
      <c r="I4" s="15"/>
      <c r="J4" s="88"/>
    </row>
    <row r="5" spans="2:10" ht="12.75">
      <c r="B5" s="213" t="s">
        <v>125</v>
      </c>
      <c r="C5" s="15"/>
      <c r="D5" s="15"/>
      <c r="E5" s="15"/>
      <c r="F5" s="15"/>
      <c r="G5" s="15"/>
      <c r="H5" s="15"/>
      <c r="I5" s="15"/>
      <c r="J5" s="88"/>
    </row>
    <row r="6" spans="2:10" ht="12.75" customHeight="1">
      <c r="B6" s="172" t="s">
        <v>173</v>
      </c>
      <c r="C6" s="90"/>
      <c r="D6" s="90"/>
      <c r="E6" s="90"/>
      <c r="F6" s="90"/>
      <c r="G6" s="90"/>
      <c r="H6" s="90"/>
      <c r="I6" s="90"/>
      <c r="J6" s="91"/>
    </row>
    <row r="7" spans="2:10" ht="12.75" customHeight="1">
      <c r="B7" s="172" t="s">
        <v>174</v>
      </c>
      <c r="C7" s="181"/>
      <c r="D7" s="181"/>
      <c r="E7" s="182"/>
      <c r="F7" s="181"/>
      <c r="G7" s="181"/>
      <c r="H7" s="167"/>
      <c r="I7" s="167"/>
      <c r="J7" s="168"/>
    </row>
    <row r="8" spans="2:10" ht="12.75" customHeight="1">
      <c r="B8" s="183"/>
      <c r="C8" s="181"/>
      <c r="D8" s="181"/>
      <c r="E8" s="182"/>
      <c r="F8" s="181"/>
      <c r="G8" s="181"/>
      <c r="H8" s="167"/>
      <c r="I8" s="169"/>
      <c r="J8" s="168"/>
    </row>
    <row r="9" spans="2:10" ht="12.75" customHeight="1">
      <c r="B9" s="172" t="s">
        <v>180</v>
      </c>
      <c r="C9" s="178"/>
      <c r="D9" s="178"/>
      <c r="E9" s="178"/>
      <c r="F9" s="178"/>
      <c r="G9" s="178"/>
      <c r="H9" s="178"/>
      <c r="I9" s="167"/>
      <c r="J9" s="168"/>
    </row>
    <row r="10" spans="2:10" ht="12.75" customHeight="1">
      <c r="B10" s="172"/>
      <c r="C10" s="167"/>
      <c r="D10" s="167"/>
      <c r="E10" s="170"/>
      <c r="F10" s="174"/>
      <c r="G10" s="175"/>
      <c r="H10" s="176"/>
      <c r="I10" s="167"/>
      <c r="J10" s="168"/>
    </row>
    <row r="11" spans="2:10" ht="12.75" customHeight="1">
      <c r="B11" s="172" t="s">
        <v>175</v>
      </c>
      <c r="C11" s="167"/>
      <c r="D11" s="167"/>
      <c r="E11" s="170"/>
      <c r="F11" s="174"/>
      <c r="G11" s="175"/>
      <c r="H11" s="176"/>
      <c r="I11" s="167"/>
      <c r="J11" s="168"/>
    </row>
    <row r="12" spans="2:10" ht="12.75" customHeight="1">
      <c r="B12" s="172" t="s">
        <v>176</v>
      </c>
      <c r="C12" s="167"/>
      <c r="D12" s="167"/>
      <c r="E12" s="170"/>
      <c r="F12" s="174"/>
      <c r="G12" s="175"/>
      <c r="H12" s="176"/>
      <c r="I12" s="167"/>
      <c r="J12" s="168"/>
    </row>
    <row r="13" spans="2:10" ht="12.75" customHeight="1">
      <c r="B13" s="172" t="s">
        <v>177</v>
      </c>
      <c r="C13" s="167"/>
      <c r="D13" s="167"/>
      <c r="E13" s="170"/>
      <c r="F13" s="174"/>
      <c r="G13" s="175"/>
      <c r="H13" s="176"/>
      <c r="I13" s="170"/>
      <c r="J13" s="171"/>
    </row>
    <row r="14" spans="2:10" ht="12.75" customHeight="1">
      <c r="B14" s="172" t="s">
        <v>179</v>
      </c>
      <c r="C14" s="167"/>
      <c r="D14" s="167"/>
      <c r="E14" s="170"/>
      <c r="F14" s="174"/>
      <c r="G14" s="175"/>
      <c r="H14" s="176"/>
      <c r="I14" s="179"/>
      <c r="J14" s="173"/>
    </row>
    <row r="15" spans="2:10" ht="12.75" customHeight="1">
      <c r="B15" s="172"/>
      <c r="C15" s="167"/>
      <c r="D15" s="167"/>
      <c r="E15" s="170"/>
      <c r="F15" s="174"/>
      <c r="G15" s="175"/>
      <c r="H15" s="176"/>
      <c r="I15" s="179"/>
      <c r="J15" s="173"/>
    </row>
    <row r="16" spans="2:10" ht="12.75" customHeight="1">
      <c r="B16" s="177" t="s">
        <v>181</v>
      </c>
      <c r="C16" s="167"/>
      <c r="D16" s="167"/>
      <c r="E16" s="185"/>
      <c r="F16" s="174"/>
      <c r="G16" s="175"/>
      <c r="H16" s="176"/>
      <c r="I16" s="179"/>
      <c r="J16" s="173"/>
    </row>
    <row r="17" spans="2:10" ht="12.75" customHeight="1">
      <c r="B17" s="214" t="s">
        <v>182</v>
      </c>
      <c r="C17" s="179"/>
      <c r="D17" s="179"/>
      <c r="E17" s="179"/>
      <c r="F17" s="179"/>
      <c r="G17" s="179"/>
      <c r="H17" s="179"/>
      <c r="I17" s="179"/>
      <c r="J17" s="173"/>
    </row>
    <row r="18" spans="2:10" ht="12.75">
      <c r="B18" s="177"/>
      <c r="C18" s="180"/>
      <c r="D18" s="180"/>
      <c r="E18" s="184"/>
      <c r="F18" s="179"/>
      <c r="G18" s="179"/>
      <c r="H18" s="179"/>
      <c r="I18" s="179"/>
      <c r="J18" s="173"/>
    </row>
    <row r="19" spans="2:10" ht="12.75">
      <c r="B19" s="94" t="s">
        <v>122</v>
      </c>
      <c r="C19" s="95"/>
      <c r="D19" s="95"/>
      <c r="E19" s="95"/>
      <c r="F19" s="95"/>
      <c r="G19" s="95"/>
      <c r="H19" s="95"/>
      <c r="I19" s="95"/>
      <c r="J19" s="96"/>
    </row>
    <row r="20" spans="2:10" ht="12.75" customHeight="1">
      <c r="B20" s="204" t="s">
        <v>124</v>
      </c>
      <c r="C20" s="205"/>
      <c r="D20" s="205"/>
      <c r="E20" s="205"/>
      <c r="F20" s="205"/>
      <c r="G20" s="205"/>
      <c r="H20" s="205"/>
      <c r="I20" s="205"/>
      <c r="J20" s="206"/>
    </row>
    <row r="21" spans="2:10" ht="12.75">
      <c r="B21" s="204"/>
      <c r="C21" s="205"/>
      <c r="D21" s="205"/>
      <c r="E21" s="205"/>
      <c r="F21" s="205"/>
      <c r="G21" s="205"/>
      <c r="H21" s="205"/>
      <c r="I21" s="205"/>
      <c r="J21" s="206"/>
    </row>
    <row r="22" spans="2:10" ht="12.75">
      <c r="B22" s="204"/>
      <c r="C22" s="205"/>
      <c r="D22" s="205"/>
      <c r="E22" s="205"/>
      <c r="F22" s="205"/>
      <c r="G22" s="205"/>
      <c r="H22" s="205"/>
      <c r="I22" s="205"/>
      <c r="J22" s="206"/>
    </row>
    <row r="23" spans="2:10" ht="12.75">
      <c r="B23" s="204"/>
      <c r="C23" s="205"/>
      <c r="D23" s="205"/>
      <c r="E23" s="205"/>
      <c r="F23" s="205"/>
      <c r="G23" s="205"/>
      <c r="H23" s="205"/>
      <c r="I23" s="205"/>
      <c r="J23" s="206"/>
    </row>
    <row r="24" spans="2:10" ht="12.75">
      <c r="B24" s="204"/>
      <c r="C24" s="205"/>
      <c r="D24" s="205"/>
      <c r="E24" s="205"/>
      <c r="F24" s="205"/>
      <c r="G24" s="205"/>
      <c r="H24" s="205"/>
      <c r="I24" s="205"/>
      <c r="J24" s="206"/>
    </row>
    <row r="25" spans="2:10" ht="12.75">
      <c r="B25" s="204"/>
      <c r="C25" s="205"/>
      <c r="D25" s="205"/>
      <c r="E25" s="205"/>
      <c r="F25" s="205"/>
      <c r="G25" s="205"/>
      <c r="H25" s="205"/>
      <c r="I25" s="205"/>
      <c r="J25" s="206"/>
    </row>
    <row r="26" spans="2:10" ht="12.75" customHeight="1">
      <c r="B26" s="204"/>
      <c r="C26" s="205"/>
      <c r="D26" s="205"/>
      <c r="E26" s="205"/>
      <c r="F26" s="205"/>
      <c r="G26" s="205"/>
      <c r="H26" s="205"/>
      <c r="I26" s="205"/>
      <c r="J26" s="206"/>
    </row>
    <row r="27" spans="2:10" ht="12.75">
      <c r="B27" s="204"/>
      <c r="C27" s="205"/>
      <c r="D27" s="205"/>
      <c r="E27" s="205"/>
      <c r="F27" s="205"/>
      <c r="G27" s="205"/>
      <c r="H27" s="205"/>
      <c r="I27" s="205"/>
      <c r="J27" s="206"/>
    </row>
    <row r="28" spans="2:10" ht="12.75" customHeight="1">
      <c r="B28" s="204"/>
      <c r="C28" s="205"/>
      <c r="D28" s="205"/>
      <c r="E28" s="205"/>
      <c r="F28" s="205"/>
      <c r="G28" s="205"/>
      <c r="H28" s="205"/>
      <c r="I28" s="205"/>
      <c r="J28" s="206"/>
    </row>
    <row r="29" spans="2:10" ht="12.75" customHeight="1">
      <c r="B29" s="204" t="s">
        <v>126</v>
      </c>
      <c r="C29" s="205"/>
      <c r="D29" s="205"/>
      <c r="E29" s="205"/>
      <c r="F29" s="205"/>
      <c r="G29" s="205"/>
      <c r="H29" s="205"/>
      <c r="I29" s="205"/>
      <c r="J29" s="206"/>
    </row>
    <row r="30" spans="2:10" ht="12.75" customHeight="1">
      <c r="B30" s="204"/>
      <c r="C30" s="205"/>
      <c r="D30" s="205"/>
      <c r="E30" s="205"/>
      <c r="F30" s="205"/>
      <c r="G30" s="205"/>
      <c r="H30" s="205"/>
      <c r="I30" s="205"/>
      <c r="J30" s="206"/>
    </row>
    <row r="31" spans="2:10" ht="12.75">
      <c r="B31" s="204"/>
      <c r="C31" s="205"/>
      <c r="D31" s="205"/>
      <c r="E31" s="205"/>
      <c r="F31" s="205"/>
      <c r="G31" s="205"/>
      <c r="H31" s="205"/>
      <c r="I31" s="205"/>
      <c r="J31" s="206"/>
    </row>
    <row r="32" spans="2:10" ht="12.75" customHeight="1">
      <c r="B32" s="204"/>
      <c r="C32" s="205"/>
      <c r="D32" s="205"/>
      <c r="E32" s="205"/>
      <c r="F32" s="205"/>
      <c r="G32" s="205"/>
      <c r="H32" s="205"/>
      <c r="I32" s="205"/>
      <c r="J32" s="206"/>
    </row>
    <row r="33" spans="2:10" ht="12.75">
      <c r="B33" s="204"/>
      <c r="C33" s="205"/>
      <c r="D33" s="205"/>
      <c r="E33" s="205"/>
      <c r="F33" s="205"/>
      <c r="G33" s="205"/>
      <c r="H33" s="205"/>
      <c r="I33" s="205"/>
      <c r="J33" s="206"/>
    </row>
    <row r="34" spans="2:10" ht="12.75">
      <c r="B34" s="204"/>
      <c r="C34" s="205"/>
      <c r="D34" s="205"/>
      <c r="E34" s="205"/>
      <c r="F34" s="205"/>
      <c r="G34" s="205"/>
      <c r="H34" s="205"/>
      <c r="I34" s="205"/>
      <c r="J34" s="206"/>
    </row>
    <row r="35" spans="2:10" ht="12.75">
      <c r="B35" s="204"/>
      <c r="C35" s="205"/>
      <c r="D35" s="205"/>
      <c r="E35" s="205"/>
      <c r="F35" s="205"/>
      <c r="G35" s="205"/>
      <c r="H35" s="205"/>
      <c r="I35" s="205"/>
      <c r="J35" s="206"/>
    </row>
    <row r="36" spans="2:10" ht="12.75">
      <c r="B36" s="204"/>
      <c r="C36" s="205"/>
      <c r="D36" s="205"/>
      <c r="E36" s="205"/>
      <c r="F36" s="205"/>
      <c r="G36" s="205"/>
      <c r="H36" s="205"/>
      <c r="I36" s="205"/>
      <c r="J36" s="206"/>
    </row>
    <row r="37" spans="2:10" ht="12.75">
      <c r="B37" s="204"/>
      <c r="C37" s="205"/>
      <c r="D37" s="205"/>
      <c r="E37" s="205"/>
      <c r="F37" s="205"/>
      <c r="G37" s="205"/>
      <c r="H37" s="205"/>
      <c r="I37" s="205"/>
      <c r="J37" s="206"/>
    </row>
    <row r="38" spans="2:10" ht="12.75">
      <c r="B38" s="89"/>
      <c r="C38" s="92"/>
      <c r="D38" s="92"/>
      <c r="E38" s="92"/>
      <c r="F38" s="92"/>
      <c r="G38" s="92"/>
      <c r="H38" s="92"/>
      <c r="I38" s="92"/>
      <c r="J38" s="93"/>
    </row>
    <row r="39" spans="1:10" ht="12.75" customHeight="1">
      <c r="A39" s="15"/>
      <c r="B39" s="210" t="s">
        <v>123</v>
      </c>
      <c r="C39" s="211"/>
      <c r="D39" s="211"/>
      <c r="E39" s="211"/>
      <c r="F39" s="211"/>
      <c r="G39" s="211"/>
      <c r="H39" s="211"/>
      <c r="I39" s="211"/>
      <c r="J39" s="212"/>
    </row>
    <row r="40" spans="1:10" ht="12.75">
      <c r="A40" s="15"/>
      <c r="B40" s="210"/>
      <c r="C40" s="211"/>
      <c r="D40" s="211"/>
      <c r="E40" s="211"/>
      <c r="F40" s="211"/>
      <c r="G40" s="211"/>
      <c r="H40" s="211"/>
      <c r="I40" s="211"/>
      <c r="J40" s="212"/>
    </row>
    <row r="41" spans="1:10" ht="12.75">
      <c r="A41" s="15"/>
      <c r="B41" s="210"/>
      <c r="C41" s="211"/>
      <c r="D41" s="211"/>
      <c r="E41" s="211"/>
      <c r="F41" s="211"/>
      <c r="G41" s="211"/>
      <c r="H41" s="211"/>
      <c r="I41" s="211"/>
      <c r="J41" s="212"/>
    </row>
    <row r="42" spans="1:10" ht="12.75">
      <c r="A42" s="15"/>
      <c r="B42" s="210"/>
      <c r="C42" s="211"/>
      <c r="D42" s="211"/>
      <c r="E42" s="211"/>
      <c r="F42" s="211"/>
      <c r="G42" s="211"/>
      <c r="H42" s="211"/>
      <c r="I42" s="211"/>
      <c r="J42" s="212"/>
    </row>
    <row r="43" spans="2:10" ht="12.75" customHeight="1">
      <c r="B43" s="204" t="s">
        <v>178</v>
      </c>
      <c r="C43" s="205"/>
      <c r="D43" s="205"/>
      <c r="E43" s="205"/>
      <c r="F43" s="205"/>
      <c r="G43" s="205"/>
      <c r="H43" s="205"/>
      <c r="I43" s="205"/>
      <c r="J43" s="206"/>
    </row>
    <row r="44" spans="2:10" ht="12.75" customHeight="1">
      <c r="B44" s="207"/>
      <c r="C44" s="208"/>
      <c r="D44" s="208"/>
      <c r="E44" s="208"/>
      <c r="F44" s="208"/>
      <c r="G44" s="208"/>
      <c r="H44" s="208"/>
      <c r="I44" s="208"/>
      <c r="J44" s="209"/>
    </row>
    <row r="45" ht="12.75" customHeight="1"/>
    <row r="46" ht="12.75" customHeight="1"/>
    <row r="47" ht="12.75" customHeight="1"/>
    <row r="48" ht="12.75" customHeight="1"/>
  </sheetData>
  <mergeCells count="4">
    <mergeCell ref="B43:J44"/>
    <mergeCell ref="B39:J42"/>
    <mergeCell ref="B20:J28"/>
    <mergeCell ref="B29:J37"/>
  </mergeCells>
  <hyperlinks>
    <hyperlink ref="B17" r:id="rId1" display="lwlanum@xlgizmos.com"/>
  </hyperlinks>
  <printOptions/>
  <pageMargins left="0.75" right="0.75" top="1" bottom="1" header="0.5" footer="0.5"/>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W. Lanum</dc:creator>
  <cp:keywords/>
  <dc:description/>
  <cp:lastModifiedBy>Larry</cp:lastModifiedBy>
  <cp:lastPrinted>2002-06-04T21:18:59Z</cp:lastPrinted>
  <dcterms:created xsi:type="dcterms:W3CDTF">1998-09-24T20:47:53Z</dcterms:created>
  <dcterms:modified xsi:type="dcterms:W3CDTF">2004-08-24T23:05:49Z</dcterms:modified>
  <cp:category/>
  <cp:version/>
  <cp:contentType/>
  <cp:contentStatus/>
</cp:coreProperties>
</file>